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hamalai\Downloads\2020\ok\"/>
    </mc:Choice>
  </mc:AlternateContent>
  <workbookProtection workbookPassword="CC52" lockStructure="1"/>
  <bookViews>
    <workbookView xWindow="0" yWindow="0" windowWidth="25200" windowHeight="12930"/>
  </bookViews>
  <sheets>
    <sheet name="YO_talous_3" sheetId="1" r:id="rId1"/>
    <sheet name="Vanha_tuloslaskelma toiminnot" sheetId="4" state="hidden" r:id="rId2"/>
    <sheet name="Parametres" sheetId="2" state="hidden" r:id="rId3"/>
  </sheets>
  <definedNames>
    <definedName name="Yliopistot" localSheetId="1">Parametres!$B$3:$B$16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D8" i="1"/>
  <c r="E8" i="1"/>
  <c r="F8" i="1"/>
  <c r="G8" i="1"/>
  <c r="H8" i="1"/>
  <c r="I8" i="1"/>
  <c r="J8" i="1"/>
  <c r="M8" i="1"/>
  <c r="K8" i="1"/>
  <c r="M15" i="4"/>
  <c r="M14" i="4"/>
  <c r="M13" i="4"/>
  <c r="M12" i="4"/>
  <c r="M11" i="4"/>
  <c r="M10" i="4"/>
  <c r="M9" i="4"/>
  <c r="M8" i="4"/>
  <c r="L15" i="4"/>
  <c r="H15" i="4"/>
  <c r="O15" i="4"/>
  <c r="B15" i="4"/>
  <c r="A15" i="4"/>
  <c r="H14" i="4"/>
  <c r="D14" i="4"/>
  <c r="O14" i="4"/>
  <c r="B14" i="4"/>
  <c r="A14" i="4"/>
  <c r="H13" i="4"/>
  <c r="O13" i="4"/>
  <c r="D13" i="4"/>
  <c r="B13" i="4"/>
  <c r="A13" i="4"/>
  <c r="O12" i="4"/>
  <c r="H12" i="4"/>
  <c r="D12" i="4"/>
  <c r="B12" i="4"/>
  <c r="A12" i="4"/>
  <c r="H11" i="4"/>
  <c r="O11" i="4"/>
  <c r="D11" i="4"/>
  <c r="B11" i="4"/>
  <c r="A11" i="4"/>
  <c r="O10" i="4"/>
  <c r="H10" i="4"/>
  <c r="D10" i="4"/>
  <c r="B10" i="4"/>
  <c r="A10" i="4"/>
  <c r="H9" i="4"/>
  <c r="H8" i="4"/>
  <c r="D9" i="4"/>
  <c r="B9" i="4"/>
  <c r="A9" i="4"/>
  <c r="K8" i="4"/>
  <c r="J8" i="4"/>
  <c r="I8" i="4"/>
  <c r="G8" i="4"/>
  <c r="F8" i="4"/>
  <c r="E8" i="4"/>
  <c r="O8" i="4"/>
  <c r="D8" i="4"/>
  <c r="O9" i="4"/>
  <c r="B10" i="1"/>
  <c r="B11" i="1"/>
  <c r="B12" i="1"/>
  <c r="B13" i="1"/>
  <c r="B9" i="1"/>
  <c r="A10" i="1"/>
  <c r="K10" i="1"/>
  <c r="A11" i="1"/>
  <c r="K11" i="1"/>
  <c r="A12" i="1"/>
  <c r="K12" i="1"/>
  <c r="A13" i="1"/>
  <c r="K13" i="1"/>
  <c r="A9" i="1"/>
  <c r="K9" i="1"/>
  <c r="M10" i="1"/>
  <c r="M13" i="1"/>
  <c r="M9" i="1"/>
  <c r="M12" i="1"/>
  <c r="M11" i="1"/>
</calcChain>
</file>

<file path=xl/sharedStrings.xml><?xml version="1.0" encoding="utf-8"?>
<sst xmlns="http://schemas.openxmlformats.org/spreadsheetml/2006/main" count="171" uniqueCount="118">
  <si>
    <t>TIEDONKERUULOMAKE 3: Toimintokohtainen erittely varsinaisen toiminnan tuotoista ja kuluista</t>
  </si>
  <si>
    <t xml:space="preserve">Huom! OKM:n yliopistolain mukainen rahoitus ei sisälly varsinaisen toiminnan tuottoihin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</si>
  <si>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</si>
  <si>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</si>
  <si>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</si>
  <si>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</si>
  <si>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</si>
  <si>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</si>
  <si>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</si>
  <si>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</si>
  <si>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</si>
  <si>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</si>
  <si>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</si>
  <si>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</si>
  <si>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r>
      <rPr>
        <b/>
        <sz val="8"/>
        <rFont val="Arial"/>
        <family val="2"/>
      </rPr>
      <t>Tilikauden vuosi</t>
    </r>
    <r>
      <rPr>
        <sz val="8"/>
        <rFont val="Arial"/>
        <family val="2"/>
      </rPr>
      <t xml:space="preserve"> YYYY
Tilikausi
1.1.-31.12. 20XX</t>
    </r>
  </si>
  <si>
    <t>Toiminto</t>
  </si>
  <si>
    <t>Varsinaisen toiminnan tuotot yhteensä</t>
  </si>
  <si>
    <t>Tuotot</t>
  </si>
  <si>
    <t>Kulut 
yhteensä</t>
  </si>
  <si>
    <t>Kulut</t>
  </si>
  <si>
    <t>Avustustuotot</t>
  </si>
  <si>
    <t>Liiketoiminnan tuotot</t>
  </si>
  <si>
    <t>Muut tuotot</t>
  </si>
  <si>
    <t>Henkilöstökulut</t>
  </si>
  <si>
    <t>Poistot</t>
  </si>
  <si>
    <t>Muut kulut</t>
  </si>
  <si>
    <t>Osuus yhteisistä kuluista</t>
  </si>
  <si>
    <t>YLIOP</t>
  </si>
  <si>
    <t>TILIK</t>
  </si>
  <si>
    <t>TOIMINTO</t>
  </si>
  <si>
    <t>TUOTOT</t>
  </si>
  <si>
    <t>TTAVUSTU</t>
  </si>
  <si>
    <t>LIIKETUO</t>
  </si>
  <si>
    <t>MUUTTUOT</t>
  </si>
  <si>
    <t>KULUTYHT</t>
  </si>
  <si>
    <t>HLOKULUT</t>
  </si>
  <si>
    <t>TTPOISTO</t>
  </si>
  <si>
    <t>MUUTKULU</t>
  </si>
  <si>
    <t>OSUUSYKU</t>
  </si>
  <si>
    <t>Toiminnot yhteensä</t>
  </si>
  <si>
    <t>Koulutustoiminta</t>
  </si>
  <si>
    <t>Tutkimustoiminta</t>
  </si>
  <si>
    <t>Taiteellinen toiminta</t>
  </si>
  <si>
    <t>Muu yhteiskunnallinen toiminta</t>
  </si>
  <si>
    <t>Harjoittelukoulu</t>
  </si>
  <si>
    <t>Kansalliskirjasto</t>
  </si>
  <si>
    <t>Yhteiskulut</t>
  </si>
  <si>
    <t>YO:</t>
  </si>
  <si>
    <t>-- Valitse --</t>
  </si>
  <si>
    <t>Aalto yliopisto</t>
  </si>
  <si>
    <t>Helsingin yliopisto</t>
  </si>
  <si>
    <t>Itä-Suomen yliopisto</t>
  </si>
  <si>
    <t>Jyväskylän yliopisto</t>
  </si>
  <si>
    <t>Lapin yliopisto</t>
  </si>
  <si>
    <t>Oulun yliopisto</t>
  </si>
  <si>
    <t>Svenska handelshögskolan</t>
  </si>
  <si>
    <t>Tampereen yliopisto</t>
  </si>
  <si>
    <t>Turun yliopisto</t>
  </si>
  <si>
    <t>Vaasan yliopisto</t>
  </si>
  <si>
    <t>Åbo Akademi</t>
  </si>
  <si>
    <t>Konserni</t>
  </si>
  <si>
    <t>K Aalto yliopisto</t>
  </si>
  <si>
    <t>K Helsingin yliopisto</t>
  </si>
  <si>
    <t>K Itä-Suomen yliopisto</t>
  </si>
  <si>
    <t>K Jyväskylän yliopisto</t>
  </si>
  <si>
    <t>K Lapin yliopisto</t>
  </si>
  <si>
    <t>K Oulun yliopisto</t>
  </si>
  <si>
    <t>K Svenska handelshögskolan</t>
  </si>
  <si>
    <t>K Tampereen yliopisto</t>
  </si>
  <si>
    <t>K Turun yliopisto</t>
  </si>
  <si>
    <t>K Vaasan yliopisto</t>
  </si>
  <si>
    <t>K Åbo Akademi</t>
  </si>
  <si>
    <t>Opintoalat</t>
  </si>
  <si>
    <t>Eläinlääketieteellinen</t>
  </si>
  <si>
    <t>Erittelemätön</t>
  </si>
  <si>
    <t>Farmasia</t>
  </si>
  <si>
    <t>Hammaslääketieteellinen</t>
  </si>
  <si>
    <t>Humanistinen</t>
  </si>
  <si>
    <t>Kasvatustieteellinen</t>
  </si>
  <si>
    <t>Kauppatieteellinen</t>
  </si>
  <si>
    <t>Kuvataideala</t>
  </si>
  <si>
    <t>Liikuntatieteellinen</t>
  </si>
  <si>
    <t>Luonnontieteellinen</t>
  </si>
  <si>
    <t>Lääketieteellinen</t>
  </si>
  <si>
    <t>Maatalous-metsätieteellinen</t>
  </si>
  <si>
    <t>Musiikkiala</t>
  </si>
  <si>
    <t>Oikeustieteellinen</t>
  </si>
  <si>
    <t>Psykologia</t>
  </si>
  <si>
    <t>Taideteollinen</t>
  </si>
  <si>
    <t>Teatteri- ja tanssiala</t>
  </si>
  <si>
    <t>Teknillistieteellinen</t>
  </si>
  <si>
    <t>Teologinen</t>
  </si>
  <si>
    <t>Terveystieteet</t>
  </si>
  <si>
    <t>Yhteiskuntatieteellinen</t>
  </si>
  <si>
    <t xml:space="preserve">Yliopisto </t>
  </si>
  <si>
    <t xml:space="preserve"> </t>
  </si>
  <si>
    <t>YLIOP_koodi</t>
  </si>
  <si>
    <t>RIVInro</t>
  </si>
  <si>
    <t>Tarkistus</t>
  </si>
  <si>
    <t>01901</t>
  </si>
  <si>
    <t>01906</t>
  </si>
  <si>
    <t>01918</t>
  </si>
  <si>
    <t>01914</t>
  </si>
  <si>
    <t>01904</t>
  </si>
  <si>
    <t>01910</t>
  </si>
  <si>
    <t>01913</t>
  </si>
  <si>
    <t>01903</t>
  </si>
  <si>
    <t>Taideyliopisto</t>
  </si>
  <si>
    <t>10103</t>
  </si>
  <si>
    <t>K Taideyliopisto</t>
  </si>
  <si>
    <t>Korkeakoulujen valtionrahoitus</t>
  </si>
  <si>
    <t>Tuotot yhteensä</t>
  </si>
  <si>
    <t>TIEDONKERUULOMAKE 3: Toimintokohtainen erittely tuotoista ja kuluista</t>
  </si>
  <si>
    <t>Kuluista katettu omakatteisista rahastoista tai sidotuista rahastoista</t>
  </si>
  <si>
    <t>KKVALTRAH</t>
  </si>
  <si>
    <t>10122</t>
  </si>
  <si>
    <t>Lappeenrannan–Lahden teknillinen yliopisto</t>
  </si>
  <si>
    <t>K Lappeenrannan–Lahden teknillinen yliopisto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</si>
</sst>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sz val="10"/>
      <color indexed="8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DashDotDot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</xf>
    <xf numFmtId="0" fontId="0" fillId="0" borderId="0" xfId="0"/>
    <xf numFmtId="0" fontId="2" fillId="0" borderId="0" xfId="0" quotePrefix="1" applyFont="1"/>
    <xf numFmtId="0" fontId="7" fillId="0" borderId="0" xfId="0" applyFont="1"/>
    <xf numFmtId="0" fontId="0" fillId="0" borderId="0" xfId="0" quotePrefix="1"/>
    <xf numFmtId="0" fontId="2" fillId="0" borderId="0" xfId="0" applyFont="1" applyFill="1" applyProtection="1"/>
    <xf numFmtId="0" fontId="0" fillId="0" borderId="0" xfId="0" applyProtection="1"/>
    <xf numFmtId="0" fontId="6" fillId="0" borderId="0" xfId="0" applyFont="1" applyFill="1" applyProtection="1"/>
    <xf numFmtId="0" fontId="6" fillId="0" borderId="0" xfId="0" applyFont="1" applyFill="1" applyAlignment="1" applyProtection="1">
      <alignment horizontal="left" vertical="top"/>
    </xf>
    <xf numFmtId="0" fontId="2" fillId="0" borderId="0" xfId="0" applyFont="1" applyFill="1" applyAlignment="1" applyProtection="1">
      <alignment horizontal="left" vertical="top"/>
    </xf>
    <xf numFmtId="0" fontId="6" fillId="0" borderId="0" xfId="0" applyFont="1" applyFill="1" applyAlignment="1" applyProtection="1">
      <alignment vertical="top"/>
    </xf>
    <xf numFmtId="49" fontId="2" fillId="0" borderId="1" xfId="0" applyNumberFormat="1" applyFont="1" applyFill="1" applyBorder="1" applyAlignment="1" applyProtection="1">
      <alignment horizontal="center"/>
    </xf>
    <xf numFmtId="49" fontId="3" fillId="0" borderId="11" xfId="0" applyNumberFormat="1" applyFont="1" applyFill="1" applyBorder="1" applyAlignment="1" applyProtection="1">
      <alignment vertical="top" wrapText="1"/>
    </xf>
    <xf numFmtId="49" fontId="3" fillId="0" borderId="12" xfId="0" applyNumberFormat="1" applyFont="1" applyFill="1" applyBorder="1" applyAlignment="1" applyProtection="1">
      <alignment vertical="top" wrapText="1"/>
    </xf>
    <xf numFmtId="49" fontId="3" fillId="0" borderId="13" xfId="0" applyNumberFormat="1" applyFont="1" applyFill="1" applyBorder="1" applyAlignment="1" applyProtection="1">
      <alignment vertical="top" wrapText="1"/>
    </xf>
    <xf numFmtId="49" fontId="2" fillId="0" borderId="0" xfId="0" applyNumberFormat="1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3" fillId="0" borderId="4" xfId="0" applyFont="1" applyFill="1" applyBorder="1" applyProtection="1"/>
    <xf numFmtId="0" fontId="3" fillId="0" borderId="2" xfId="0" applyFont="1" applyFill="1" applyBorder="1" applyProtection="1"/>
    <xf numFmtId="0" fontId="3" fillId="0" borderId="0" xfId="0" applyNumberFormat="1" applyFont="1" applyFill="1" applyAlignment="1" applyProtection="1">
      <alignment horizontal="left"/>
      <protection locked="0"/>
    </xf>
    <xf numFmtId="1" fontId="0" fillId="0" borderId="0" xfId="0" applyNumberFormat="1" applyProtection="1"/>
    <xf numFmtId="49" fontId="0" fillId="0" borderId="0" xfId="0" applyNumberFormat="1"/>
    <xf numFmtId="3" fontId="5" fillId="2" borderId="14" xfId="0" applyNumberFormat="1" applyFont="1" applyFill="1" applyBorder="1" applyProtection="1"/>
    <xf numFmtId="3" fontId="5" fillId="2" borderId="9" xfId="0" applyNumberFormat="1" applyFont="1" applyFill="1" applyBorder="1" applyProtection="1"/>
    <xf numFmtId="3" fontId="5" fillId="2" borderId="15" xfId="0" applyNumberFormat="1" applyFont="1" applyFill="1" applyBorder="1" applyProtection="1"/>
    <xf numFmtId="3" fontId="5" fillId="2" borderId="24" xfId="0" applyNumberFormat="1" applyFont="1" applyFill="1" applyBorder="1" applyProtection="1"/>
    <xf numFmtId="3" fontId="5" fillId="0" borderId="7" xfId="0" applyNumberFormat="1" applyFont="1" applyFill="1" applyBorder="1" applyProtection="1">
      <protection locked="0"/>
    </xf>
    <xf numFmtId="3" fontId="5" fillId="0" borderId="17" xfId="0" applyNumberFormat="1" applyFont="1" applyFill="1" applyBorder="1" applyProtection="1">
      <protection locked="0"/>
    </xf>
    <xf numFmtId="3" fontId="5" fillId="0" borderId="1" xfId="0" applyNumberFormat="1" applyFont="1" applyFill="1" applyBorder="1" applyProtection="1">
      <protection locked="0"/>
    </xf>
    <xf numFmtId="3" fontId="5" fillId="0" borderId="18" xfId="0" applyNumberFormat="1" applyFont="1" applyFill="1" applyBorder="1" applyProtection="1">
      <protection locked="0"/>
    </xf>
    <xf numFmtId="49" fontId="0" fillId="0" borderId="0" xfId="0" applyNumberFormat="1" applyProtection="1"/>
    <xf numFmtId="3" fontId="5" fillId="0" borderId="27" xfId="0" applyNumberFormat="1" applyFont="1" applyFill="1" applyBorder="1" applyProtection="1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49" fontId="3" fillId="0" borderId="20" xfId="0" applyNumberFormat="1" applyFont="1" applyFill="1" applyBorder="1" applyAlignment="1" applyProtection="1">
      <alignment vertical="top" wrapText="1"/>
    </xf>
    <xf numFmtId="49" fontId="3" fillId="0" borderId="19" xfId="0" applyNumberFormat="1" applyFont="1" applyFill="1" applyBorder="1" applyAlignment="1" applyProtection="1">
      <alignment vertical="top" wrapText="1"/>
    </xf>
    <xf numFmtId="49" fontId="3" fillId="0" borderId="21" xfId="0" applyNumberFormat="1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horizontal="center"/>
    </xf>
    <xf numFmtId="3" fontId="5" fillId="3" borderId="16" xfId="0" applyNumberFormat="1" applyFont="1" applyFill="1" applyBorder="1" applyProtection="1"/>
    <xf numFmtId="3" fontId="5" fillId="0" borderId="22" xfId="0" applyNumberFormat="1" applyFont="1" applyFill="1" applyBorder="1" applyProtection="1">
      <protection locked="0"/>
    </xf>
    <xf numFmtId="3" fontId="5" fillId="0" borderId="23" xfId="0" applyNumberFormat="1" applyFont="1" applyFill="1" applyBorder="1" applyProtection="1">
      <protection locked="0"/>
    </xf>
    <xf numFmtId="3" fontId="5" fillId="3" borderId="8" xfId="0" applyNumberFormat="1" applyFont="1" applyFill="1" applyBorder="1" applyProtection="1"/>
    <xf numFmtId="3" fontId="5" fillId="2" borderId="25" xfId="0" applyNumberFormat="1" applyFont="1" applyFill="1" applyBorder="1" applyProtection="1"/>
    <xf numFmtId="3" fontId="5" fillId="2" borderId="7" xfId="0" applyNumberFormat="1" applyFont="1" applyFill="1" applyBorder="1" applyProtection="1"/>
    <xf numFmtId="49" fontId="2" fillId="0" borderId="18" xfId="0" applyNumberFormat="1" applyFont="1" applyFill="1" applyBorder="1" applyAlignment="1" applyProtection="1">
      <alignment horizontal="center"/>
    </xf>
    <xf numFmtId="3" fontId="5" fillId="2" borderId="28" xfId="0" applyNumberFormat="1" applyFont="1" applyFill="1" applyBorder="1" applyProtection="1"/>
    <xf numFmtId="0" fontId="3" fillId="0" borderId="26" xfId="0" applyFont="1" applyFill="1" applyBorder="1" applyAlignment="1" applyProtection="1">
      <alignment horizontal="center" vertical="top" wrapText="1"/>
    </xf>
    <xf numFmtId="0" fontId="0" fillId="0" borderId="0" xfId="0" applyFill="1" applyBorder="1" applyProtection="1"/>
    <xf numFmtId="3" fontId="0" fillId="0" borderId="0" xfId="0" applyNumberFormat="1" applyProtection="1"/>
    <xf numFmtId="0" fontId="0" fillId="0" borderId="0" xfId="0" applyNumberFormat="1"/>
    <xf numFmtId="0" fontId="2" fillId="0" borderId="0" xfId="0" quotePrefix="1" applyNumberFormat="1" applyFont="1"/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4" xfId="0" applyNumberFormat="1" applyFont="1" applyFill="1" applyBorder="1" applyAlignment="1" applyProtection="1">
      <alignment horizontal="center" vertical="top" wrapText="1"/>
    </xf>
    <xf numFmtId="0" fontId="2" fillId="0" borderId="2" xfId="0" applyFont="1" applyFill="1" applyBorder="1" applyAlignment="1" applyProtection="1">
      <alignment horizontal="center"/>
    </xf>
    <xf numFmtId="49" fontId="3" fillId="0" borderId="3" xfId="0" applyNumberFormat="1" applyFont="1" applyFill="1" applyBorder="1" applyAlignment="1" applyProtection="1">
      <alignment horizontal="center" vertical="top" wrapText="1"/>
    </xf>
    <xf numFmtId="0" fontId="6" fillId="0" borderId="2" xfId="0" applyFont="1" applyFill="1" applyBorder="1" applyAlignment="1" applyProtection="1">
      <alignment horizontal="center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</cellXfs>
  <cellStyles count="3">
    <cellStyle name="Normal" xfId="0" builtinId="0"/>
    <cellStyle name="Normal 2" xfId="1"/>
    <cellStyle name="Normal 3" xfId="2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15"/>
  <sheetViews>
    <sheetView tabSelected="1" zoomScale="90" zoomScaleNormal="90" zoomScalePageLayoutView="90" workbookViewId="0">
      <selection activeCell="B8" sqref="B8"/>
    </sheetView>
  </sheetViews>
  <sheetFormatPr defaultColWidth="9.140625" defaultRowHeight="15" x14ac:dyDescent="0.25"/>
  <cols>
    <col min="1" max="1" width="26.28515625" style="8" customWidth="1"/>
    <col min="2" max="2" width="9.140625" style="8"/>
    <col min="3" max="3" width="22.42578125" style="8" customWidth="1"/>
    <col min="4" max="6" width="18.28515625" style="8" customWidth="1"/>
    <col min="7" max="7" width="15" style="8" customWidth="1"/>
    <col min="8" max="8" width="16.42578125" style="8" customWidth="1"/>
    <col min="9" max="10" width="18.42578125" style="8" customWidth="1"/>
    <col min="11" max="11" width="9.140625" style="32" hidden="1" customWidth="1"/>
    <col min="12" max="13" width="9.140625" style="8" hidden="1" customWidth="1"/>
    <col min="14" max="16384" width="9.140625" style="8"/>
  </cols>
  <sheetData>
    <row r="1" spans="1:17" x14ac:dyDescent="0.25">
      <c r="A1" s="7" t="s">
        <v>112</v>
      </c>
      <c r="B1" s="7"/>
    </row>
    <row r="2" spans="1:17" x14ac:dyDescent="0.25">
      <c r="A2" s="9"/>
      <c r="B2" s="2"/>
    </row>
    <row r="3" spans="1:17" x14ac:dyDescent="0.25">
      <c r="A3" s="10"/>
      <c r="B3" s="11"/>
      <c r="C3" s="12"/>
      <c r="D3" s="12"/>
      <c r="E3" s="12"/>
      <c r="F3" s="12"/>
      <c r="G3" s="12"/>
      <c r="H3" s="12"/>
      <c r="I3" s="12"/>
      <c r="J3" s="12"/>
    </row>
    <row r="4" spans="1:17" ht="15.75" thickBot="1" x14ac:dyDescent="0.3">
      <c r="A4" s="13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46" t="s">
        <v>11</v>
      </c>
    </row>
    <row r="5" spans="1:17" ht="15.75" thickBot="1" x14ac:dyDescent="0.3">
      <c r="A5" s="56" t="s">
        <v>94</v>
      </c>
      <c r="B5" s="58" t="s">
        <v>14</v>
      </c>
      <c r="C5" s="60" t="s">
        <v>15</v>
      </c>
      <c r="D5" s="53" t="s">
        <v>111</v>
      </c>
      <c r="E5" s="63" t="s">
        <v>17</v>
      </c>
      <c r="F5" s="64"/>
      <c r="G5" s="64"/>
      <c r="H5" s="65"/>
      <c r="I5" s="53" t="s">
        <v>18</v>
      </c>
      <c r="J5" s="53" t="s">
        <v>113</v>
      </c>
    </row>
    <row r="6" spans="1:17" ht="51.75" customHeight="1" thickBot="1" x14ac:dyDescent="0.3">
      <c r="A6" s="57"/>
      <c r="B6" s="59"/>
      <c r="C6" s="61"/>
      <c r="D6" s="62"/>
      <c r="E6" s="48" t="s">
        <v>110</v>
      </c>
      <c r="F6" s="14" t="s">
        <v>20</v>
      </c>
      <c r="G6" s="15" t="s">
        <v>21</v>
      </c>
      <c r="H6" s="16" t="s">
        <v>22</v>
      </c>
      <c r="I6" s="62"/>
      <c r="J6" s="54"/>
    </row>
    <row r="7" spans="1:17" ht="15.75" hidden="1" customHeight="1" thickBot="1" x14ac:dyDescent="0.3">
      <c r="A7" s="17" t="s">
        <v>27</v>
      </c>
      <c r="B7" s="17" t="s">
        <v>28</v>
      </c>
      <c r="C7" s="17" t="s">
        <v>29</v>
      </c>
      <c r="D7" s="17" t="s">
        <v>30</v>
      </c>
      <c r="E7" s="17" t="s">
        <v>114</v>
      </c>
      <c r="F7" s="17" t="s">
        <v>31</v>
      </c>
      <c r="G7" s="17" t="s">
        <v>32</v>
      </c>
      <c r="H7" s="17" t="s">
        <v>33</v>
      </c>
      <c r="I7" s="17" t="s">
        <v>34</v>
      </c>
      <c r="J7" s="55"/>
      <c r="K7" s="32" t="s">
        <v>96</v>
      </c>
      <c r="L7" s="8" t="s">
        <v>97</v>
      </c>
      <c r="M7" s="8" t="s">
        <v>98</v>
      </c>
      <c r="O7" s="49"/>
      <c r="P7" s="49"/>
      <c r="Q7" s="49"/>
    </row>
    <row r="8" spans="1:17" x14ac:dyDescent="0.25">
      <c r="A8" s="1" t="s">
        <v>48</v>
      </c>
      <c r="B8" s="21" t="s">
        <v>48</v>
      </c>
      <c r="C8" s="18" t="s">
        <v>39</v>
      </c>
      <c r="D8" s="24">
        <f>SUM(D9:D13)</f>
        <v>0</v>
      </c>
      <c r="E8" s="26">
        <f t="shared" ref="E8:I8" si="0">SUM(E9:E13)</f>
        <v>0</v>
      </c>
      <c r="F8" s="26">
        <f t="shared" si="0"/>
        <v>0</v>
      </c>
      <c r="G8" s="26">
        <f t="shared" si="0"/>
        <v>0</v>
      </c>
      <c r="H8" s="26">
        <f t="shared" si="0"/>
        <v>0</v>
      </c>
      <c r="I8" s="24">
        <f t="shared" si="0"/>
        <v>0</v>
      </c>
      <c r="J8" s="47">
        <f>SUM(J9:J13)</f>
        <v>0</v>
      </c>
      <c r="K8" s="32">
        <f>IF(A8="","",VLOOKUP(A8,Parametres!$B$3:$C$16,2,FALSE))</f>
        <v>0</v>
      </c>
      <c r="L8" s="8">
        <v>1</v>
      </c>
      <c r="M8" s="22">
        <f>SUM(D8:J8)+666</f>
        <v>666</v>
      </c>
      <c r="Q8" s="50"/>
    </row>
    <row r="9" spans="1:17" x14ac:dyDescent="0.25">
      <c r="A9" s="2" t="str">
        <f>IF($A$8="-- Valitse --","",$A$8)</f>
        <v/>
      </c>
      <c r="B9" s="2" t="str">
        <f>IF($B$8="-- Valitse --","",$B$8)</f>
        <v/>
      </c>
      <c r="C9" s="19" t="s">
        <v>40</v>
      </c>
      <c r="D9" s="25">
        <f>SUM(E9:H9)</f>
        <v>0</v>
      </c>
      <c r="E9" s="33"/>
      <c r="F9" s="33"/>
      <c r="G9" s="33"/>
      <c r="H9" s="33"/>
      <c r="I9" s="33"/>
      <c r="J9" s="33"/>
      <c r="K9" s="32" t="str">
        <f>IF(A9="","",VLOOKUP(A9,Parametres!$B$3:$C$16,2,FALSE))</f>
        <v/>
      </c>
      <c r="L9" s="8">
        <v>2</v>
      </c>
      <c r="M9" s="22">
        <f t="shared" ref="M9:M12" si="1">SUM(D9:J9)+666</f>
        <v>666</v>
      </c>
      <c r="Q9" s="50"/>
    </row>
    <row r="10" spans="1:17" x14ac:dyDescent="0.25">
      <c r="A10" s="2" t="str">
        <f t="shared" ref="A10:A13" si="2">IF($A$8="-- Valitse --","",$A$8)</f>
        <v/>
      </c>
      <c r="B10" s="2" t="str">
        <f t="shared" ref="B10:B13" si="3">IF($B$8="-- Valitse --","",$B$8)</f>
        <v/>
      </c>
      <c r="C10" s="19" t="s">
        <v>41</v>
      </c>
      <c r="D10" s="25">
        <f t="shared" ref="D10:D13" si="4">SUM(E10:H10)</f>
        <v>0</v>
      </c>
      <c r="E10" s="33"/>
      <c r="F10" s="33"/>
      <c r="G10" s="33"/>
      <c r="H10" s="33"/>
      <c r="I10" s="33"/>
      <c r="J10" s="33"/>
      <c r="K10" s="32" t="str">
        <f>IF(A10="","",VLOOKUP(A10,Parametres!$B$3:$C$16,2,FALSE))</f>
        <v/>
      </c>
      <c r="L10" s="8">
        <v>3</v>
      </c>
      <c r="M10" s="22">
        <f t="shared" si="1"/>
        <v>666</v>
      </c>
      <c r="Q10" s="50"/>
    </row>
    <row r="11" spans="1:17" x14ac:dyDescent="0.25">
      <c r="A11" s="2" t="str">
        <f t="shared" si="2"/>
        <v/>
      </c>
      <c r="B11" s="2" t="str">
        <f t="shared" si="3"/>
        <v/>
      </c>
      <c r="C11" s="19" t="s">
        <v>43</v>
      </c>
      <c r="D11" s="25">
        <f t="shared" si="4"/>
        <v>0</v>
      </c>
      <c r="E11" s="33"/>
      <c r="F11" s="33"/>
      <c r="G11" s="33"/>
      <c r="H11" s="33"/>
      <c r="I11" s="33"/>
      <c r="J11" s="33"/>
      <c r="K11" s="32" t="str">
        <f>IF(A11="","",VLOOKUP(A11,Parametres!$B$3:$C$16,2,FALSE))</f>
        <v/>
      </c>
      <c r="L11" s="8">
        <v>5</v>
      </c>
      <c r="M11" s="22">
        <f t="shared" si="1"/>
        <v>666</v>
      </c>
      <c r="Q11" s="50"/>
    </row>
    <row r="12" spans="1:17" x14ac:dyDescent="0.25">
      <c r="A12" s="2" t="str">
        <f t="shared" si="2"/>
        <v/>
      </c>
      <c r="B12" s="2" t="str">
        <f t="shared" si="3"/>
        <v/>
      </c>
      <c r="C12" s="19" t="s">
        <v>44</v>
      </c>
      <c r="D12" s="25">
        <f t="shared" si="4"/>
        <v>0</v>
      </c>
      <c r="E12" s="33"/>
      <c r="F12" s="33"/>
      <c r="G12" s="33"/>
      <c r="H12" s="33"/>
      <c r="I12" s="33"/>
      <c r="J12" s="33"/>
      <c r="K12" s="32" t="str">
        <f>IF(A12="","",VLOOKUP(A12,Parametres!$B$3:$C$16,2,FALSE))</f>
        <v/>
      </c>
      <c r="L12" s="8">
        <v>6</v>
      </c>
      <c r="M12" s="22">
        <f t="shared" si="1"/>
        <v>666</v>
      </c>
      <c r="Q12" s="50"/>
    </row>
    <row r="13" spans="1:17" ht="15.75" thickBot="1" x14ac:dyDescent="0.3">
      <c r="A13" s="2" t="str">
        <f t="shared" si="2"/>
        <v/>
      </c>
      <c r="B13" s="2" t="str">
        <f t="shared" si="3"/>
        <v/>
      </c>
      <c r="C13" s="20" t="s">
        <v>45</v>
      </c>
      <c r="D13" s="25">
        <f t="shared" si="4"/>
        <v>0</v>
      </c>
      <c r="E13" s="33"/>
      <c r="F13" s="33"/>
      <c r="G13" s="33"/>
      <c r="H13" s="33"/>
      <c r="I13" s="33"/>
      <c r="J13" s="33"/>
      <c r="K13" s="32" t="str">
        <f>IF(A13="","",VLOOKUP(A13,Parametres!$B$3:$C$16,2,FALSE))</f>
        <v/>
      </c>
      <c r="L13" s="8">
        <v>7</v>
      </c>
      <c r="M13" s="22">
        <f>SUM(D13:J13)+666</f>
        <v>666</v>
      </c>
      <c r="Q13" s="50"/>
    </row>
    <row r="15" spans="1:17" x14ac:dyDescent="0.25">
      <c r="J15" s="34"/>
    </row>
  </sheetData>
  <sheetProtection password="CC52" sheet="1" objects="1" scenarios="1"/>
  <protectedRanges>
    <protectedRange sqref="A8:B13" name="Range1"/>
    <protectedRange sqref="E9:J13" name="Range2"/>
  </protectedRanges>
  <mergeCells count="7">
    <mergeCell ref="J5:J7"/>
    <mergeCell ref="A5:A6"/>
    <mergeCell ref="B5:B6"/>
    <mergeCell ref="C5:C6"/>
    <mergeCell ref="D5:D6"/>
    <mergeCell ref="I5:I6"/>
    <mergeCell ref="E5:H5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Parametres!$E$3:$E$4</xm:f>
          </x14:formula1>
          <xm:sqref>B8</xm:sqref>
        </x14:dataValidation>
        <x14:dataValidation type="list" allowBlank="1" showInputMessage="1" showErrorMessage="1">
          <x14:formula1>
            <xm:f>Parametres!$B$3:$B$16</xm:f>
          </x14:formula1>
          <xm:sqref>A8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15"/>
  <sheetViews>
    <sheetView zoomScale="90" zoomScaleNormal="90" zoomScalePageLayoutView="90" workbookViewId="0">
      <selection activeCell="B8" sqref="B8"/>
    </sheetView>
  </sheetViews>
  <sheetFormatPr defaultColWidth="9.140625" defaultRowHeight="15" x14ac:dyDescent="0.25"/>
  <cols>
    <col min="1" max="1" width="15.140625" style="8" customWidth="1"/>
    <col min="2" max="2" width="9.140625" style="8"/>
    <col min="3" max="3" width="22.42578125" style="8" customWidth="1"/>
    <col min="4" max="5" width="18.28515625" style="8" customWidth="1"/>
    <col min="6" max="6" width="15" style="8" customWidth="1"/>
    <col min="7" max="7" width="16.42578125" style="8" customWidth="1"/>
    <col min="8" max="8" width="18.42578125" style="8" customWidth="1"/>
    <col min="9" max="9" width="18.28515625" style="8" customWidth="1"/>
    <col min="10" max="10" width="14" style="8" customWidth="1"/>
    <col min="11" max="11" width="14.42578125" style="8" customWidth="1"/>
    <col min="12" max="12" width="20.42578125" style="8" customWidth="1"/>
    <col min="13" max="13" width="9.140625" style="32" hidden="1" customWidth="1"/>
    <col min="14" max="15" width="9.140625" style="8" hidden="1" customWidth="1"/>
    <col min="16" max="16384" width="9.140625" style="8"/>
  </cols>
  <sheetData>
    <row r="1" spans="1:15" x14ac:dyDescent="0.25">
      <c r="A1" s="7" t="s">
        <v>0</v>
      </c>
      <c r="B1" s="7"/>
    </row>
    <row r="2" spans="1:15" x14ac:dyDescent="0.25">
      <c r="A2" s="9" t="s">
        <v>1</v>
      </c>
      <c r="B2" s="2"/>
    </row>
    <row r="3" spans="1:15" x14ac:dyDescent="0.25">
      <c r="A3" s="10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5" ht="15.75" thickBot="1" x14ac:dyDescent="0.3">
      <c r="A4" s="13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35" t="s">
        <v>12</v>
      </c>
      <c r="L4" s="35" t="s">
        <v>13</v>
      </c>
    </row>
    <row r="5" spans="1:15" ht="15.75" thickBot="1" x14ac:dyDescent="0.3">
      <c r="A5" s="56" t="s">
        <v>94</v>
      </c>
      <c r="B5" s="58" t="s">
        <v>14</v>
      </c>
      <c r="C5" s="60" t="s">
        <v>15</v>
      </c>
      <c r="D5" s="53" t="s">
        <v>16</v>
      </c>
      <c r="E5" s="63" t="s">
        <v>17</v>
      </c>
      <c r="F5" s="64"/>
      <c r="G5" s="65"/>
      <c r="H5" s="53" t="s">
        <v>18</v>
      </c>
      <c r="I5" s="63" t="s">
        <v>19</v>
      </c>
      <c r="J5" s="64"/>
      <c r="K5" s="64"/>
      <c r="L5" s="65"/>
    </row>
    <row r="6" spans="1:15" ht="21.75" customHeight="1" thickBot="1" x14ac:dyDescent="0.3">
      <c r="A6" s="57"/>
      <c r="B6" s="59"/>
      <c r="C6" s="61"/>
      <c r="D6" s="62"/>
      <c r="E6" s="14" t="s">
        <v>20</v>
      </c>
      <c r="F6" s="15" t="s">
        <v>21</v>
      </c>
      <c r="G6" s="16" t="s">
        <v>22</v>
      </c>
      <c r="H6" s="62"/>
      <c r="I6" s="36" t="s">
        <v>23</v>
      </c>
      <c r="J6" s="37" t="s">
        <v>24</v>
      </c>
      <c r="K6" s="37" t="s">
        <v>25</v>
      </c>
      <c r="L6" s="38" t="s">
        <v>26</v>
      </c>
    </row>
    <row r="7" spans="1:15" ht="15.75" hidden="1" thickBot="1" x14ac:dyDescent="0.3">
      <c r="A7" s="17" t="s">
        <v>27</v>
      </c>
      <c r="B7" s="17" t="s">
        <v>28</v>
      </c>
      <c r="C7" s="17" t="s">
        <v>29</v>
      </c>
      <c r="D7" s="17" t="s">
        <v>30</v>
      </c>
      <c r="E7" s="17" t="s">
        <v>31</v>
      </c>
      <c r="F7" s="17" t="s">
        <v>32</v>
      </c>
      <c r="G7" s="17" t="s">
        <v>33</v>
      </c>
      <c r="H7" s="17" t="s">
        <v>34</v>
      </c>
      <c r="I7" s="17" t="s">
        <v>35</v>
      </c>
      <c r="J7" s="17" t="s">
        <v>36</v>
      </c>
      <c r="K7" s="39" t="s">
        <v>37</v>
      </c>
      <c r="L7" s="39" t="s">
        <v>38</v>
      </c>
      <c r="M7" s="32" t="s">
        <v>96</v>
      </c>
      <c r="N7" s="8" t="s">
        <v>97</v>
      </c>
      <c r="O7" s="8" t="s">
        <v>98</v>
      </c>
    </row>
    <row r="8" spans="1:15" x14ac:dyDescent="0.25">
      <c r="A8" s="1" t="s">
        <v>48</v>
      </c>
      <c r="B8" s="21" t="s">
        <v>48</v>
      </c>
      <c r="C8" s="18" t="s">
        <v>39</v>
      </c>
      <c r="D8" s="24">
        <f>SUM(D9:D14)</f>
        <v>0</v>
      </c>
      <c r="E8" s="26">
        <f>SUM(E9:E14)</f>
        <v>0</v>
      </c>
      <c r="F8" s="26">
        <f t="shared" ref="F8:G8" si="0">SUM(F9:F14)</f>
        <v>0</v>
      </c>
      <c r="G8" s="26">
        <f t="shared" si="0"/>
        <v>0</v>
      </c>
      <c r="H8" s="24">
        <f>SUM(H9:H14)</f>
        <v>0</v>
      </c>
      <c r="I8" s="26">
        <f>SUM(I9:I15)</f>
        <v>0</v>
      </c>
      <c r="J8" s="26">
        <f t="shared" ref="J8:K8" si="1">SUM(J9:J15)</f>
        <v>0</v>
      </c>
      <c r="K8" s="26">
        <f t="shared" si="1"/>
        <v>0</v>
      </c>
      <c r="L8" s="40"/>
      <c r="M8" s="32" t="str">
        <f>IF(A8="-- Valitse --","",VLOOKUP(A8,Parametres!$B$3:$C$16,2,FALSE))</f>
        <v/>
      </c>
      <c r="N8" s="8">
        <v>1</v>
      </c>
      <c r="O8" s="22">
        <f>SUM(D8:L8)+666</f>
        <v>666</v>
      </c>
    </row>
    <row r="9" spans="1:15" x14ac:dyDescent="0.25">
      <c r="A9" s="2" t="str">
        <f>IF($A$8="-- Valitse --","",$A$8)</f>
        <v/>
      </c>
      <c r="B9" s="2" t="str">
        <f>IF($B$8="-- Valitse --","",$B$8)</f>
        <v/>
      </c>
      <c r="C9" s="19" t="s">
        <v>40</v>
      </c>
      <c r="D9" s="25">
        <f>SUM(E9:G9)</f>
        <v>0</v>
      </c>
      <c r="E9" s="28"/>
      <c r="F9" s="28"/>
      <c r="G9" s="29"/>
      <c r="H9" s="25">
        <f>SUM(I9:L9)</f>
        <v>0</v>
      </c>
      <c r="I9" s="28"/>
      <c r="J9" s="28"/>
      <c r="K9" s="28"/>
      <c r="L9" s="29"/>
      <c r="M9" s="32" t="str">
        <f>IF(A9="","",VLOOKUP(A9,Parametres!$B$3:$C$16,2,FALSE))</f>
        <v/>
      </c>
      <c r="N9" s="8">
        <v>2</v>
      </c>
      <c r="O9" s="22">
        <f t="shared" ref="O9:O15" si="2">SUM(D9:L9)+666</f>
        <v>666</v>
      </c>
    </row>
    <row r="10" spans="1:15" x14ac:dyDescent="0.25">
      <c r="A10" s="2" t="str">
        <f t="shared" ref="A10:A15" si="3">IF($A$8="-- Valitse --","",$A$8)</f>
        <v/>
      </c>
      <c r="B10" s="2" t="str">
        <f t="shared" ref="B10:B15" si="4">IF($B$8="-- Valitse --","",$B$8)</f>
        <v/>
      </c>
      <c r="C10" s="19" t="s">
        <v>41</v>
      </c>
      <c r="D10" s="25">
        <f t="shared" ref="D10:D14" si="5">SUM(E10:G10)</f>
        <v>0</v>
      </c>
      <c r="E10" s="28"/>
      <c r="F10" s="28"/>
      <c r="G10" s="29"/>
      <c r="H10" s="25">
        <f t="shared" ref="H10:H14" si="6">SUM(I10:L10)</f>
        <v>0</v>
      </c>
      <c r="I10" s="28"/>
      <c r="J10" s="28"/>
      <c r="K10" s="28"/>
      <c r="L10" s="29"/>
      <c r="M10" s="32" t="str">
        <f>IF(A10="","",VLOOKUP(A10,Parametres!$B$3:$C$16,2,FALSE))</f>
        <v/>
      </c>
      <c r="N10" s="8">
        <v>3</v>
      </c>
      <c r="O10" s="22">
        <f t="shared" si="2"/>
        <v>666</v>
      </c>
    </row>
    <row r="11" spans="1:15" x14ac:dyDescent="0.25">
      <c r="A11" s="2" t="str">
        <f t="shared" si="3"/>
        <v/>
      </c>
      <c r="B11" s="2" t="str">
        <f t="shared" si="4"/>
        <v/>
      </c>
      <c r="C11" s="19" t="s">
        <v>42</v>
      </c>
      <c r="D11" s="25">
        <f t="shared" si="5"/>
        <v>0</v>
      </c>
      <c r="E11" s="28"/>
      <c r="F11" s="28"/>
      <c r="G11" s="29"/>
      <c r="H11" s="25">
        <f t="shared" si="6"/>
        <v>0</v>
      </c>
      <c r="I11" s="28"/>
      <c r="J11" s="28"/>
      <c r="K11" s="28"/>
      <c r="L11" s="29"/>
      <c r="M11" s="32" t="str">
        <f>IF(A11="","",VLOOKUP(A11,Parametres!$B$3:$C$16,2,FALSE))</f>
        <v/>
      </c>
      <c r="N11" s="8">
        <v>4</v>
      </c>
      <c r="O11" s="22">
        <f t="shared" si="2"/>
        <v>666</v>
      </c>
    </row>
    <row r="12" spans="1:15" x14ac:dyDescent="0.25">
      <c r="A12" s="2" t="str">
        <f t="shared" si="3"/>
        <v/>
      </c>
      <c r="B12" s="2" t="str">
        <f t="shared" si="4"/>
        <v/>
      </c>
      <c r="C12" s="19" t="s">
        <v>43</v>
      </c>
      <c r="D12" s="25">
        <f t="shared" si="5"/>
        <v>0</v>
      </c>
      <c r="E12" s="28"/>
      <c r="F12" s="28"/>
      <c r="G12" s="29"/>
      <c r="H12" s="25">
        <f t="shared" si="6"/>
        <v>0</v>
      </c>
      <c r="I12" s="28"/>
      <c r="J12" s="28"/>
      <c r="K12" s="28"/>
      <c r="L12" s="29"/>
      <c r="M12" s="32" t="str">
        <f>IF(A12="","",VLOOKUP(A12,Parametres!$B$3:$C$16,2,FALSE))</f>
        <v/>
      </c>
      <c r="N12" s="8">
        <v>5</v>
      </c>
      <c r="O12" s="22">
        <f t="shared" si="2"/>
        <v>666</v>
      </c>
    </row>
    <row r="13" spans="1:15" x14ac:dyDescent="0.25">
      <c r="A13" s="2" t="str">
        <f t="shared" si="3"/>
        <v/>
      </c>
      <c r="B13" s="2" t="str">
        <f t="shared" si="4"/>
        <v/>
      </c>
      <c r="C13" s="19" t="s">
        <v>44</v>
      </c>
      <c r="D13" s="25">
        <f t="shared" si="5"/>
        <v>0</v>
      </c>
      <c r="E13" s="28"/>
      <c r="F13" s="28"/>
      <c r="G13" s="29"/>
      <c r="H13" s="25">
        <f t="shared" si="6"/>
        <v>0</v>
      </c>
      <c r="I13" s="28"/>
      <c r="J13" s="28"/>
      <c r="K13" s="28"/>
      <c r="L13" s="29"/>
      <c r="M13" s="32" t="str">
        <f>IF(A13="","",VLOOKUP(A13,Parametres!$B$3:$C$16,2,FALSE))</f>
        <v/>
      </c>
      <c r="N13" s="8">
        <v>6</v>
      </c>
      <c r="O13" s="22">
        <f t="shared" si="2"/>
        <v>666</v>
      </c>
    </row>
    <row r="14" spans="1:15" ht="15.75" thickBot="1" x14ac:dyDescent="0.3">
      <c r="A14" s="2" t="str">
        <f t="shared" si="3"/>
        <v/>
      </c>
      <c r="B14" s="2" t="str">
        <f t="shared" si="4"/>
        <v/>
      </c>
      <c r="C14" s="20" t="s">
        <v>45</v>
      </c>
      <c r="D14" s="25">
        <f t="shared" si="5"/>
        <v>0</v>
      </c>
      <c r="E14" s="30"/>
      <c r="F14" s="30"/>
      <c r="G14" s="31"/>
      <c r="H14" s="27">
        <f t="shared" si="6"/>
        <v>0</v>
      </c>
      <c r="I14" s="41"/>
      <c r="J14" s="41"/>
      <c r="K14" s="41"/>
      <c r="L14" s="42"/>
      <c r="M14" s="32" t="str">
        <f>IF(A14="","",VLOOKUP(A14,Parametres!$B$3:$C$16,2,FALSE))</f>
        <v/>
      </c>
      <c r="N14" s="8">
        <v>7</v>
      </c>
      <c r="O14" s="22">
        <f t="shared" si="2"/>
        <v>666</v>
      </c>
    </row>
    <row r="15" spans="1:15" ht="15.75" thickBot="1" x14ac:dyDescent="0.3">
      <c r="A15" s="2" t="str">
        <f t="shared" si="3"/>
        <v/>
      </c>
      <c r="B15" s="2" t="str">
        <f t="shared" si="4"/>
        <v/>
      </c>
      <c r="C15" s="20" t="s">
        <v>46</v>
      </c>
      <c r="D15" s="43"/>
      <c r="E15" s="43"/>
      <c r="F15" s="43"/>
      <c r="G15" s="43"/>
      <c r="H15" s="44">
        <f>SUM(I15:K15)</f>
        <v>0</v>
      </c>
      <c r="I15" s="28"/>
      <c r="J15" s="28"/>
      <c r="K15" s="28"/>
      <c r="L15" s="45">
        <f>SUM(L9:L14)</f>
        <v>0</v>
      </c>
      <c r="M15" s="32" t="str">
        <f>IF(A15="","",VLOOKUP(A15,Parametres!$B$3:$C$16,2,FALSE))</f>
        <v/>
      </c>
      <c r="N15" s="8">
        <v>8</v>
      </c>
      <c r="O15" s="22">
        <f t="shared" si="2"/>
        <v>666</v>
      </c>
    </row>
  </sheetData>
  <mergeCells count="7">
    <mergeCell ref="I5:L5"/>
    <mergeCell ref="A5:A6"/>
    <mergeCell ref="B5:B6"/>
    <mergeCell ref="C5:C6"/>
    <mergeCell ref="D5:D6"/>
    <mergeCell ref="E5:G5"/>
    <mergeCell ref="H5:H6"/>
  </mergeCells>
  <conditionalFormatting sqref="L15">
    <cfRule type="expression" dxfId="0" priority="1" stopIfTrue="1">
      <formula>$H$15&lt;&gt;$L$15</formula>
    </cfRule>
  </conditionalFormatting>
  <dataValidations count="2">
    <dataValidation type="list" allowBlank="1" showInputMessage="1" showErrorMessage="1" sqref="A8">
      <formula1>Yliopistot</formula1>
    </dataValidation>
    <dataValidation type="whole" allowBlank="1" showInputMessage="1" showErrorMessage="1" sqref="E9:G14 I9:K15 L9:L14">
      <formula1>-9999999999999990</formula1>
      <formula2>99999999999999900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Parametres!$E$3:$E$4</xm:f>
          </x14:formula1>
          <xm:sqref>B8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F72"/>
  <sheetViews>
    <sheetView workbookViewId="0">
      <selection activeCell="B24" sqref="B24"/>
    </sheetView>
  </sheetViews>
  <sheetFormatPr defaultColWidth="8.85546875" defaultRowHeight="15" x14ac:dyDescent="0.25"/>
  <cols>
    <col min="2" max="2" width="20.42578125" customWidth="1"/>
    <col min="3" max="3" width="8.85546875" style="23"/>
  </cols>
  <sheetData>
    <row r="2" spans="1:6" x14ac:dyDescent="0.25">
      <c r="A2" s="3" t="s">
        <v>47</v>
      </c>
      <c r="B2" s="3" t="s">
        <v>95</v>
      </c>
      <c r="D2" s="3"/>
      <c r="E2" s="3" t="s">
        <v>95</v>
      </c>
      <c r="F2" s="3"/>
    </row>
    <row r="3" spans="1:6" x14ac:dyDescent="0.25">
      <c r="A3" s="3"/>
      <c r="B3" s="4" t="s">
        <v>48</v>
      </c>
      <c r="D3" s="3"/>
      <c r="E3" s="52" t="s">
        <v>48</v>
      </c>
      <c r="F3" s="51"/>
    </row>
    <row r="4" spans="1:6" ht="15.75" x14ac:dyDescent="0.3">
      <c r="A4" s="3"/>
      <c r="B4" s="3" t="s">
        <v>49</v>
      </c>
      <c r="C4" s="23">
        <v>10076</v>
      </c>
      <c r="D4" s="5"/>
      <c r="E4" s="51">
        <v>2020</v>
      </c>
      <c r="F4" s="51">
        <v>2020</v>
      </c>
    </row>
    <row r="5" spans="1:6" ht="15.75" x14ac:dyDescent="0.3">
      <c r="A5" s="3"/>
      <c r="B5" s="3" t="s">
        <v>50</v>
      </c>
      <c r="C5" s="23" t="s">
        <v>99</v>
      </c>
      <c r="D5" s="5"/>
      <c r="E5" s="3"/>
      <c r="F5" s="3"/>
    </row>
    <row r="6" spans="1:6" ht="15.75" x14ac:dyDescent="0.3">
      <c r="A6" s="3"/>
      <c r="B6" s="3" t="s">
        <v>51</v>
      </c>
      <c r="C6" s="23">
        <v>10088</v>
      </c>
      <c r="D6" s="5"/>
      <c r="E6" s="3"/>
      <c r="F6" s="3"/>
    </row>
    <row r="7" spans="1:6" ht="15.75" x14ac:dyDescent="0.3">
      <c r="A7" s="3"/>
      <c r="B7" s="3" t="s">
        <v>52</v>
      </c>
      <c r="C7" s="23" t="s">
        <v>100</v>
      </c>
      <c r="D7" s="5"/>
      <c r="E7" s="3"/>
      <c r="F7" s="3"/>
    </row>
    <row r="8" spans="1:6" ht="15.75" x14ac:dyDescent="0.3">
      <c r="A8" s="3"/>
      <c r="B8" s="3" t="s">
        <v>53</v>
      </c>
      <c r="C8" s="23" t="s">
        <v>101</v>
      </c>
      <c r="D8" s="5"/>
      <c r="E8" s="3"/>
      <c r="F8" s="3"/>
    </row>
    <row r="9" spans="1:6" ht="15.75" x14ac:dyDescent="0.3">
      <c r="A9" s="3"/>
      <c r="B9" s="3" t="s">
        <v>116</v>
      </c>
      <c r="C9" s="23" t="s">
        <v>102</v>
      </c>
      <c r="D9" s="5"/>
      <c r="E9" s="3"/>
      <c r="F9" s="3"/>
    </row>
    <row r="10" spans="1:6" ht="15.75" x14ac:dyDescent="0.3">
      <c r="A10" s="3"/>
      <c r="B10" s="3" t="s">
        <v>54</v>
      </c>
      <c r="C10" s="23" t="s">
        <v>103</v>
      </c>
      <c r="D10" s="5"/>
      <c r="E10" s="3"/>
      <c r="F10" s="3"/>
    </row>
    <row r="11" spans="1:6" ht="15.75" x14ac:dyDescent="0.3">
      <c r="A11" s="3"/>
      <c r="B11" s="3" t="s">
        <v>55</v>
      </c>
      <c r="C11" s="23" t="s">
        <v>104</v>
      </c>
      <c r="D11" s="5"/>
      <c r="E11" s="3"/>
      <c r="F11" s="3"/>
    </row>
    <row r="12" spans="1:6" s="3" customFormat="1" ht="15.75" x14ac:dyDescent="0.3">
      <c r="B12" s="3" t="s">
        <v>107</v>
      </c>
      <c r="C12" s="23" t="s">
        <v>108</v>
      </c>
      <c r="D12" s="5"/>
    </row>
    <row r="13" spans="1:6" x14ac:dyDescent="0.25">
      <c r="A13" s="3"/>
      <c r="B13" s="3" t="s">
        <v>56</v>
      </c>
      <c r="C13" s="23" t="s">
        <v>115</v>
      </c>
      <c r="D13" s="3"/>
      <c r="E13" s="3"/>
      <c r="F13" s="3"/>
    </row>
    <row r="14" spans="1:6" x14ac:dyDescent="0.25">
      <c r="A14" s="3"/>
      <c r="B14" s="3" t="s">
        <v>57</v>
      </c>
      <c r="C14" s="23">
        <v>10089</v>
      </c>
    </row>
    <row r="15" spans="1:6" x14ac:dyDescent="0.25">
      <c r="A15" s="3"/>
      <c r="B15" s="3" t="s">
        <v>58</v>
      </c>
      <c r="C15" s="23" t="s">
        <v>105</v>
      </c>
    </row>
    <row r="16" spans="1:6" x14ac:dyDescent="0.25">
      <c r="A16" s="3"/>
      <c r="B16" s="3" t="s">
        <v>59</v>
      </c>
      <c r="C16" s="23" t="s">
        <v>106</v>
      </c>
    </row>
    <row r="17" spans="1:3" x14ac:dyDescent="0.25">
      <c r="A17" s="3" t="s">
        <v>60</v>
      </c>
      <c r="B17" s="3"/>
    </row>
    <row r="18" spans="1:3" x14ac:dyDescent="0.25">
      <c r="A18" s="3"/>
      <c r="B18" s="4" t="s">
        <v>48</v>
      </c>
    </row>
    <row r="19" spans="1:3" x14ac:dyDescent="0.25">
      <c r="A19" s="3"/>
      <c r="B19" s="3" t="s">
        <v>61</v>
      </c>
      <c r="C19" s="23">
        <v>10076</v>
      </c>
    </row>
    <row r="20" spans="1:3" x14ac:dyDescent="0.25">
      <c r="A20" s="3"/>
      <c r="B20" s="3" t="s">
        <v>62</v>
      </c>
      <c r="C20" s="23" t="s">
        <v>99</v>
      </c>
    </row>
    <row r="21" spans="1:3" x14ac:dyDescent="0.25">
      <c r="A21" s="3"/>
      <c r="B21" s="3" t="s">
        <v>63</v>
      </c>
      <c r="C21" s="23">
        <v>10088</v>
      </c>
    </row>
    <row r="22" spans="1:3" x14ac:dyDescent="0.25">
      <c r="A22" s="3"/>
      <c r="B22" s="3" t="s">
        <v>64</v>
      </c>
      <c r="C22" s="23" t="s">
        <v>100</v>
      </c>
    </row>
    <row r="23" spans="1:3" x14ac:dyDescent="0.25">
      <c r="A23" s="3"/>
      <c r="B23" s="3" t="s">
        <v>65</v>
      </c>
      <c r="C23" s="23" t="s">
        <v>101</v>
      </c>
    </row>
    <row r="24" spans="1:3" x14ac:dyDescent="0.25">
      <c r="A24" s="3"/>
      <c r="B24" s="3" t="s">
        <v>117</v>
      </c>
      <c r="C24" s="23" t="s">
        <v>102</v>
      </c>
    </row>
    <row r="25" spans="1:3" x14ac:dyDescent="0.25">
      <c r="A25" s="3"/>
      <c r="B25" s="3" t="s">
        <v>66</v>
      </c>
      <c r="C25" s="23" t="s">
        <v>103</v>
      </c>
    </row>
    <row r="26" spans="1:3" x14ac:dyDescent="0.25">
      <c r="A26" s="3"/>
      <c r="B26" s="3" t="s">
        <v>67</v>
      </c>
      <c r="C26" s="23" t="s">
        <v>104</v>
      </c>
    </row>
    <row r="27" spans="1:3" s="3" customFormat="1" x14ac:dyDescent="0.25">
      <c r="B27" s="3" t="s">
        <v>109</v>
      </c>
      <c r="C27" s="23" t="s">
        <v>108</v>
      </c>
    </row>
    <row r="28" spans="1:3" x14ac:dyDescent="0.25">
      <c r="A28" s="3"/>
      <c r="B28" s="3" t="s">
        <v>68</v>
      </c>
      <c r="C28" s="23" t="s">
        <v>115</v>
      </c>
    </row>
    <row r="29" spans="1:3" x14ac:dyDescent="0.25">
      <c r="A29" s="3"/>
      <c r="B29" s="3" t="s">
        <v>69</v>
      </c>
      <c r="C29" s="23">
        <v>10089</v>
      </c>
    </row>
    <row r="30" spans="1:3" x14ac:dyDescent="0.25">
      <c r="A30" s="3"/>
      <c r="B30" s="3" t="s">
        <v>70</v>
      </c>
      <c r="C30" s="23" t="s">
        <v>105</v>
      </c>
    </row>
    <row r="31" spans="1:3" x14ac:dyDescent="0.25">
      <c r="A31" s="3"/>
      <c r="B31" s="3" t="s">
        <v>71</v>
      </c>
      <c r="C31" s="23" t="s">
        <v>106</v>
      </c>
    </row>
    <row r="38" spans="1:2" x14ac:dyDescent="0.25">
      <c r="A38" s="3" t="s">
        <v>72</v>
      </c>
      <c r="B38" s="3"/>
    </row>
    <row r="39" spans="1:2" x14ac:dyDescent="0.25">
      <c r="A39" s="23">
        <v>0</v>
      </c>
      <c r="B39" s="6" t="s">
        <v>48</v>
      </c>
    </row>
    <row r="40" spans="1:2" x14ac:dyDescent="0.25">
      <c r="A40" s="23">
        <v>92</v>
      </c>
      <c r="B40" s="3" t="s">
        <v>73</v>
      </c>
    </row>
    <row r="41" spans="1:2" x14ac:dyDescent="0.25">
      <c r="A41" s="23">
        <v>99</v>
      </c>
      <c r="B41" s="3" t="s">
        <v>74</v>
      </c>
    </row>
    <row r="42" spans="1:2" x14ac:dyDescent="0.25">
      <c r="A42" s="23">
        <v>93</v>
      </c>
      <c r="B42" s="3" t="s">
        <v>75</v>
      </c>
    </row>
    <row r="43" spans="1:2" x14ac:dyDescent="0.25">
      <c r="A43" s="23">
        <v>91</v>
      </c>
      <c r="B43" s="3" t="s">
        <v>76</v>
      </c>
    </row>
    <row r="44" spans="1:2" x14ac:dyDescent="0.25">
      <c r="A44" s="23">
        <v>76</v>
      </c>
      <c r="B44" s="3" t="s">
        <v>77</v>
      </c>
    </row>
    <row r="45" spans="1:2" x14ac:dyDescent="0.25">
      <c r="A45" s="23">
        <v>80</v>
      </c>
      <c r="B45" s="3" t="s">
        <v>78</v>
      </c>
    </row>
    <row r="46" spans="1:2" x14ac:dyDescent="0.25">
      <c r="A46" s="23">
        <v>86</v>
      </c>
      <c r="B46" s="3" t="s">
        <v>79</v>
      </c>
    </row>
    <row r="47" spans="1:2" x14ac:dyDescent="0.25">
      <c r="A47" s="23">
        <v>94</v>
      </c>
      <c r="B47" s="3" t="s">
        <v>80</v>
      </c>
    </row>
    <row r="48" spans="1:2" x14ac:dyDescent="0.25">
      <c r="A48" s="23">
        <v>81</v>
      </c>
      <c r="B48" s="3" t="s">
        <v>81</v>
      </c>
    </row>
    <row r="49" spans="1:2" x14ac:dyDescent="0.25">
      <c r="A49" s="23">
        <v>87</v>
      </c>
      <c r="B49" s="3" t="s">
        <v>82</v>
      </c>
    </row>
    <row r="50" spans="1:2" x14ac:dyDescent="0.25">
      <c r="A50" s="23">
        <v>90</v>
      </c>
      <c r="B50" s="3" t="s">
        <v>83</v>
      </c>
    </row>
    <row r="51" spans="1:2" x14ac:dyDescent="0.25">
      <c r="A51" s="23">
        <v>88</v>
      </c>
      <c r="B51" s="3" t="s">
        <v>84</v>
      </c>
    </row>
    <row r="52" spans="1:2" x14ac:dyDescent="0.25">
      <c r="A52" s="23">
        <v>78</v>
      </c>
      <c r="B52" s="3" t="s">
        <v>85</v>
      </c>
    </row>
    <row r="53" spans="1:2" x14ac:dyDescent="0.25">
      <c r="A53" s="23">
        <v>85</v>
      </c>
      <c r="B53" s="3" t="s">
        <v>86</v>
      </c>
    </row>
    <row r="54" spans="1:2" x14ac:dyDescent="0.25">
      <c r="A54" s="23">
        <v>83</v>
      </c>
      <c r="B54" s="3" t="s">
        <v>87</v>
      </c>
    </row>
    <row r="55" spans="1:2" x14ac:dyDescent="0.25">
      <c r="A55" s="23">
        <v>77</v>
      </c>
      <c r="B55" s="3" t="s">
        <v>88</v>
      </c>
    </row>
    <row r="56" spans="1:2" x14ac:dyDescent="0.25">
      <c r="A56" s="23">
        <v>79</v>
      </c>
      <c r="B56" s="3" t="s">
        <v>89</v>
      </c>
    </row>
    <row r="57" spans="1:2" x14ac:dyDescent="0.25">
      <c r="A57" s="23">
        <v>89</v>
      </c>
      <c r="B57" s="3" t="s">
        <v>90</v>
      </c>
    </row>
    <row r="58" spans="1:2" x14ac:dyDescent="0.25">
      <c r="A58" s="23">
        <v>75</v>
      </c>
      <c r="B58" s="3" t="s">
        <v>91</v>
      </c>
    </row>
    <row r="59" spans="1:2" x14ac:dyDescent="0.25">
      <c r="A59" s="23">
        <v>84</v>
      </c>
      <c r="B59" s="3" t="s">
        <v>92</v>
      </c>
    </row>
    <row r="60" spans="1:2" x14ac:dyDescent="0.25">
      <c r="A60" s="23">
        <v>82</v>
      </c>
      <c r="B60" s="3" t="s">
        <v>93</v>
      </c>
    </row>
    <row r="72" spans="1:2" ht="15.75" x14ac:dyDescent="0.3">
      <c r="A72" s="3"/>
      <c r="B72" s="5"/>
    </row>
  </sheetData>
  <pageMargins left="0.7" right="0.7" top="0.75" bottom="0.75" header="0.3" footer="0.3"/>
  <pageSetup paperSize="9" orientation="portrait" verticalDpi="0" r:id="rId1"/>
  <ignoredErrors>
    <ignoredError sqref="C5 C7:C12 C15:C16 C20 C22:C23 C30:C31 C24:C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YO_talous_3</vt:lpstr>
      <vt:lpstr>Vanha_tuloslaskelma toiminnot</vt:lpstr>
      <vt:lpstr>Parametres</vt:lpstr>
      <vt:lpstr>'Vanha_tuloslaskelma toiminnot'!Yliopistot</vt:lpstr>
    </vt:vector>
  </TitlesOfParts>
  <Company>OPM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Haapamäki Jukka</dc:creator>
  <cp:lastModifiedBy>Ville Hämäläinen</cp:lastModifiedBy>
  <dcterms:created xsi:type="dcterms:W3CDTF">2012-03-15T15:33:37Z</dcterms:created>
  <dcterms:modified xsi:type="dcterms:W3CDTF">2020-12-08T11:25:05Z</dcterms:modified>
</cp:coreProperties>
</file>