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hamalai\Downloads\"/>
    </mc:Choice>
  </mc:AlternateContent>
  <workbookProtection workbookPassword="CC52" lockStructure="1"/>
  <bookViews>
    <workbookView xWindow="0" yWindow="0" windowWidth="25740" windowHeight="12930"/>
  </bookViews>
  <sheets>
    <sheet name="Talous 2" sheetId="1" r:id="rId1"/>
    <sheet name="Parametres" sheetId="2" state="hidden" r:id="rId2"/>
  </sheets>
  <definedNames>
    <definedName name="Konsernit">Parametres!$B$44:$B$79</definedName>
    <definedName name="Korkeakoulut">Parametres!$B$3:$B$38</definedName>
    <definedName name="Vuodet">Parametres!$E$3:$E$5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22" i="1" l="1"/>
  <c r="AW23" i="1"/>
  <c r="AW24" i="1"/>
  <c r="A36" i="1"/>
  <c r="AY36" i="1"/>
  <c r="A35" i="1"/>
  <c r="AY35" i="1"/>
  <c r="A34" i="1"/>
  <c r="AY34" i="1"/>
  <c r="A33" i="1"/>
  <c r="AY33" i="1"/>
  <c r="A24" i="1"/>
  <c r="AY24" i="1"/>
  <c r="A23" i="1"/>
  <c r="AY23" i="1"/>
  <c r="A22" i="1"/>
  <c r="AY22" i="1"/>
  <c r="A21" i="1"/>
  <c r="AY21" i="1"/>
  <c r="AY11" i="1"/>
  <c r="AY10" i="1"/>
  <c r="AY8" i="1"/>
  <c r="AY9" i="1"/>
  <c r="C34" i="1"/>
  <c r="BC34" i="1"/>
  <c r="C35" i="1"/>
  <c r="BC35" i="1"/>
  <c r="C36" i="1"/>
  <c r="BC36" i="1"/>
  <c r="C33" i="1"/>
  <c r="BC33" i="1"/>
  <c r="P22" i="1"/>
  <c r="BC22" i="1"/>
  <c r="P23" i="1"/>
  <c r="BC23" i="1"/>
  <c r="P24" i="1"/>
  <c r="P21" i="1"/>
  <c r="AW21" i="1"/>
  <c r="T9" i="1"/>
  <c r="AR9" i="1"/>
  <c r="BC9" i="1"/>
  <c r="T10" i="1"/>
  <c r="AR10" i="1"/>
  <c r="BC10" i="1"/>
  <c r="T11" i="1"/>
  <c r="T8" i="1"/>
  <c r="AR8" i="1"/>
  <c r="B21" i="1"/>
  <c r="B34" i="1"/>
  <c r="B35" i="1"/>
  <c r="B36" i="1"/>
  <c r="B33" i="1"/>
  <c r="B22" i="1"/>
  <c r="B23" i="1"/>
  <c r="B24" i="1"/>
  <c r="AR11" i="1"/>
  <c r="BC11" i="1"/>
  <c r="BC8" i="1"/>
  <c r="BC21" i="1"/>
  <c r="BC24" i="1"/>
</calcChain>
</file>

<file path=xl/sharedStrings.xml><?xml version="1.0" encoding="utf-8"?>
<sst xmlns="http://schemas.openxmlformats.org/spreadsheetml/2006/main" count="503" uniqueCount="405">
  <si>
    <t>TIEDONKERUULOMAKE 2: Tase ja sitä täydentävät tiedot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</si>
  <si>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</si>
  <si>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</si>
  <si>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</si>
  <si>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</si>
  <si>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</si>
  <si>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</si>
  <si>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</si>
  <si>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</si>
  <si>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</si>
  <si>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</si>
  <si>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</si>
  <si>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</si>
  <si>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</si>
  <si>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</si>
  <si>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</si>
  <si>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</si>
  <si>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</si>
  <si>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</si>
  <si>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</si>
  <si>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</si>
  <si>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</si>
  <si>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</si>
  <si>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</si>
  <si>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</si>
  <si>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</si>
  <si>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</si>
  <si>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</si>
  <si>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</si>
  <si>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</si>
  <si>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</si>
  <si>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</si>
  <si>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</si>
  <si>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</si>
  <si>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</si>
  <si>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</si>
  <si>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</si>
  <si>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</si>
  <si>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</si>
  <si>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</si>
  <si>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</si>
  <si>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</si>
  <si>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</si>
  <si>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</si>
  <si>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</si>
  <si>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</si>
  <si>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</si>
  <si>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</si>
  <si>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</si>
  <si>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</si>
  <si>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</si>
  <si>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</si>
  <si>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</si>
  <si>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</si>
  <si>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</si>
  <si>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</si>
  <si>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</si>
  <si>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</si>
  <si>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</si>
  <si>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</si>
  <si>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</si>
  <si>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</si>
  <si>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</si>
  <si>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</si>
  <si>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</si>
  <si>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</si>
  <si>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</si>
  <si>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</si>
  <si>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</si>
  <si>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</si>
  <si>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</si>
  <si>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</si>
  <si>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</si>
  <si>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</si>
  <si>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</si>
  <si>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</si>
  <si>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</si>
  <si>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</si>
  <si>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</si>
  <si>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</si>
  <si>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</si>
  <si>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</si>
  <si>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</si>
  <si>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</si>
  <si>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</si>
  <si>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</si>
  <si>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</si>
  <si>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</si>
  <si>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</si>
  <si>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CN</t>
  </si>
  <si>
    <t>CO</t>
  </si>
  <si>
    <t>CP</t>
  </si>
  <si>
    <t>Omakatteisten rahastojen varat</t>
  </si>
  <si>
    <t>Aineettomat hyödykkeet</t>
  </si>
  <si>
    <t>Aineelliset hyödykkeet</t>
  </si>
  <si>
    <t>Sijoitukset</t>
  </si>
  <si>
    <t>Vaihto-omaisuus</t>
  </si>
  <si>
    <t>Pitkäaikaiset saamiset</t>
  </si>
  <si>
    <t>Lyhytaikaiset saamiset</t>
  </si>
  <si>
    <t>Rahoitusarvopaperit</t>
  </si>
  <si>
    <t>Rahat ja pankki-saamiset</t>
  </si>
  <si>
    <t>Arvonkorotus-rahasto</t>
  </si>
  <si>
    <t>Konsernireservi</t>
  </si>
  <si>
    <t>Omakatteisten rahastojen velat</t>
  </si>
  <si>
    <t>Pitkäaikainen vieras pääoma</t>
  </si>
  <si>
    <t>Lyhytaikainen vieras pääoma</t>
  </si>
  <si>
    <t>Muut varat</t>
  </si>
  <si>
    <t>Kehittämismenot</t>
  </si>
  <si>
    <t>Aineettomat oikeudet</t>
  </si>
  <si>
    <t>Liikearvo</t>
  </si>
  <si>
    <t>Konserni-liikearvo</t>
  </si>
  <si>
    <t>Ennakkomaksut</t>
  </si>
  <si>
    <t>Maa- ja vesialueet</t>
  </si>
  <si>
    <t>Rakennukset ja rakennelmat</t>
  </si>
  <si>
    <t>Koneet ja kalusto</t>
  </si>
  <si>
    <t>Muut aineelliset hyödykkeet</t>
  </si>
  <si>
    <t>Ennakkomaksut ja keskeneräiset hankinnat</t>
  </si>
  <si>
    <t>Osuudet saman konsernin yrityksissä</t>
  </si>
  <si>
    <t>Saamiset saman konsernin yrityksiltä</t>
  </si>
  <si>
    <t>Osuudet omistusyhteys-yrityksissä</t>
  </si>
  <si>
    <t>Saamiset omistusyhteys-yrityksiltä</t>
  </si>
  <si>
    <t>Muut osakkeet ja osuudet</t>
  </si>
  <si>
    <t>Muut saamiset</t>
  </si>
  <si>
    <t>Aineet ja tarvikkeet</t>
  </si>
  <si>
    <t>Keskeneräiset tuotteet</t>
  </si>
  <si>
    <t>Valmiit tuotteet/ tavarat</t>
  </si>
  <si>
    <t>Muu vaihto-omaisuus</t>
  </si>
  <si>
    <t>Myyntisaamiset</t>
  </si>
  <si>
    <t>Lainasaamiset</t>
  </si>
  <si>
    <t>Siirtosaamiset</t>
  </si>
  <si>
    <t>Muut arvopaperit</t>
  </si>
  <si>
    <t>Toimintapääoma</t>
  </si>
  <si>
    <t>Edellisten tilikausien voitto (tappio)</t>
  </si>
  <si>
    <t>Tilikauden voitto (tappio)</t>
  </si>
  <si>
    <t>Eläkevaraukset</t>
  </si>
  <si>
    <t>Verovaraukset</t>
  </si>
  <si>
    <t>Muut pakolliset varaukset</t>
  </si>
  <si>
    <t>Pääomalainat</t>
  </si>
  <si>
    <t>Joukkovelkakirja-lainat</t>
  </si>
  <si>
    <t>Vaihtovelkakirja-lainat</t>
  </si>
  <si>
    <t>Lainat rahoituslaitoksilta</t>
  </si>
  <si>
    <t>Eläkelainat</t>
  </si>
  <si>
    <t>Saadut ennakot</t>
  </si>
  <si>
    <t>Ostovelat</t>
  </si>
  <si>
    <t>Rahoitusvekselit</t>
  </si>
  <si>
    <t>Velat saman konsernin yrityksille</t>
  </si>
  <si>
    <t>Velat omistusyhteys-yrityksille</t>
  </si>
  <si>
    <t>Muut velat</t>
  </si>
  <si>
    <t>Siirtovelat</t>
  </si>
  <si>
    <t>Lainat rahoitus-laitoksilta</t>
  </si>
  <si>
    <t>Rahasto-osuudet</t>
  </si>
  <si>
    <t>Vuosi</t>
  </si>
  <si>
    <t>-- Valitse --</t>
  </si>
  <si>
    <t>Helsingin yliopisto</t>
  </si>
  <si>
    <t>Itä-Suomen yliopisto</t>
  </si>
  <si>
    <t>Jyväskylän yliopisto</t>
  </si>
  <si>
    <t>Lapin yliopisto</t>
  </si>
  <si>
    <t>Oulun yliopisto</t>
  </si>
  <si>
    <t>Svenska handelshögskolan</t>
  </si>
  <si>
    <t>Tampereen yliopisto</t>
  </si>
  <si>
    <t>Turun yliopisto</t>
  </si>
  <si>
    <t>Vaasan yliopisto</t>
  </si>
  <si>
    <t>Åbo Akademi</t>
  </si>
  <si>
    <t>Konserni</t>
  </si>
  <si>
    <t>K Helsingin yliopisto</t>
  </si>
  <si>
    <t>K Itä-Suomen yliopisto</t>
  </si>
  <si>
    <t>K Jyväskylän yliopisto</t>
  </si>
  <si>
    <t>K Lapin yliopisto</t>
  </si>
  <si>
    <t>K Oulun yliopisto</t>
  </si>
  <si>
    <t>K Svenska handelshögskolan</t>
  </si>
  <si>
    <t>K Tampereen yliopisto</t>
  </si>
  <si>
    <t>K Turun yliopisto</t>
  </si>
  <si>
    <t>K Vaasan yliopisto</t>
  </si>
  <si>
    <t>K Åbo Akademi</t>
  </si>
  <si>
    <t xml:space="preserve">Vastaavaa                                                                                                                                                                                                                                  </t>
  </si>
  <si>
    <t>Tilastokeskuksen tarkentavat tiedot</t>
  </si>
  <si>
    <t xml:space="preserve">Vastattavaa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</si>
  <si>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Tilikauden vuosi 
Tilikausi 1.1.-31.12. 20XX</t>
  </si>
  <si>
    <t>Vastaavaa yhteensä, summa sarakkeista C-AQ</t>
  </si>
  <si>
    <t>josta,</t>
  </si>
  <si>
    <t>YLIOP</t>
  </si>
  <si>
    <t>TILIK</t>
  </si>
  <si>
    <t>KEHMENOT</t>
  </si>
  <si>
    <t>AINEETOI</t>
  </si>
  <si>
    <t>LIIKEAR</t>
  </si>
  <si>
    <t>KLIIKEAR</t>
  </si>
  <si>
    <t>MUUPMENO</t>
  </si>
  <si>
    <t>AHENNAKK</t>
  </si>
  <si>
    <t>MAAVESI</t>
  </si>
  <si>
    <t>RAKENNUS</t>
  </si>
  <si>
    <t>KONEET</t>
  </si>
  <si>
    <t>MUUAINH</t>
  </si>
  <si>
    <t>ENNAKESK</t>
  </si>
  <si>
    <t>OSUUSKON</t>
  </si>
  <si>
    <t>SAAMIKON</t>
  </si>
  <si>
    <t>OSUUSOYY</t>
  </si>
  <si>
    <t>SAAMIOYY</t>
  </si>
  <si>
    <t>MUUTOSAK</t>
  </si>
  <si>
    <t>MUUTSAAM</t>
  </si>
  <si>
    <t>OKRVARAT</t>
  </si>
  <si>
    <t>AINEET</t>
  </si>
  <si>
    <t>KESKENER</t>
  </si>
  <si>
    <t>VALMIIT</t>
  </si>
  <si>
    <t>MUUVOM</t>
  </si>
  <si>
    <t>VOENNAKK</t>
  </si>
  <si>
    <t>PMYYNTIS</t>
  </si>
  <si>
    <t>PSKONSER</t>
  </si>
  <si>
    <t>PSOYYRIT</t>
  </si>
  <si>
    <t>PLAINAS</t>
  </si>
  <si>
    <t>PLVEROS</t>
  </si>
  <si>
    <t>PMUUTS</t>
  </si>
  <si>
    <t>PSIIRTOS</t>
  </si>
  <si>
    <t>LMYYNTIS</t>
  </si>
  <si>
    <t>LSKONSER</t>
  </si>
  <si>
    <t>LSOYYRIT</t>
  </si>
  <si>
    <t>LLAINAS</t>
  </si>
  <si>
    <t>LLVEROS</t>
  </si>
  <si>
    <t>LMUUTS</t>
  </si>
  <si>
    <t>LSIIRTOS</t>
  </si>
  <si>
    <t>RAPOSUUS</t>
  </si>
  <si>
    <t>RAPOSAKK</t>
  </si>
  <si>
    <t>MUUARVOP</t>
  </si>
  <si>
    <t>RAHATPS</t>
  </si>
  <si>
    <t>VASTAAVA</t>
  </si>
  <si>
    <t>PERUSPO</t>
  </si>
  <si>
    <t>ARVONKR</t>
  </si>
  <si>
    <t>OKARAHAS</t>
  </si>
  <si>
    <t>MSIRAHAS</t>
  </si>
  <si>
    <t>VAPRAHAS</t>
  </si>
  <si>
    <t>EDJAAMA</t>
  </si>
  <si>
    <t>TKJAAMA</t>
  </si>
  <si>
    <t>OPOYHT</t>
  </si>
  <si>
    <t>TAVAHEM</t>
  </si>
  <si>
    <t>TPSKERTY</t>
  </si>
  <si>
    <t>ELAKVARA</t>
  </si>
  <si>
    <t>VEROVARA</t>
  </si>
  <si>
    <t>MPAKVARA</t>
  </si>
  <si>
    <t>KRESERVI</t>
  </si>
  <si>
    <t>OKRVELAT</t>
  </si>
  <si>
    <t>PPAAOMAL</t>
  </si>
  <si>
    <t>PJVELKAL</t>
  </si>
  <si>
    <t>PVVELKAL</t>
  </si>
  <si>
    <t>PLRAHALA</t>
  </si>
  <si>
    <t>PELAKEL</t>
  </si>
  <si>
    <t>PSAADUTE</t>
  </si>
  <si>
    <t>POSTOVEL</t>
  </si>
  <si>
    <t>PRVEKSEL</t>
  </si>
  <si>
    <t>PVKONSER</t>
  </si>
  <si>
    <t>PVOYYRIT</t>
  </si>
  <si>
    <t>PMUUTVEL</t>
  </si>
  <si>
    <t>PSIIRTOV</t>
  </si>
  <si>
    <t>LPAAOMAL</t>
  </si>
  <si>
    <t>LJVELKAL</t>
  </si>
  <si>
    <t>LVVELKAL</t>
  </si>
  <si>
    <t>LLRAHALA</t>
  </si>
  <si>
    <t>LELAKEL</t>
  </si>
  <si>
    <t>LSAADUTE</t>
  </si>
  <si>
    <t>LOSTOVEL</t>
  </si>
  <si>
    <t>LRVEKSEL</t>
  </si>
  <si>
    <t>LVKONSER</t>
  </si>
  <si>
    <t>LVOYYRIT</t>
  </si>
  <si>
    <t>LMUUTVEL</t>
  </si>
  <si>
    <t>LSIIRTOV</t>
  </si>
  <si>
    <t>VASTATTA</t>
  </si>
  <si>
    <t>OKRSIJYH</t>
  </si>
  <si>
    <t>OKRRAHAS</t>
  </si>
  <si>
    <t>OKROSAKK</t>
  </si>
  <si>
    <t>OKRMUUAP</t>
  </si>
  <si>
    <t>OKRRJAPS</t>
  </si>
  <si>
    <t>OKRMUUTV</t>
  </si>
  <si>
    <t>YLIOP_koodi</t>
  </si>
  <si>
    <t>OSA</t>
  </si>
  <si>
    <t>RIVInro</t>
  </si>
  <si>
    <t>Tarkistus</t>
  </si>
  <si>
    <t>Taideyliopisto</t>
  </si>
  <si>
    <t>10103</t>
  </si>
  <si>
    <t>K Taideyliopisto</t>
  </si>
  <si>
    <t>Osake-, osuus- tai muu vastaava pääoma / peruspääoma</t>
  </si>
  <si>
    <t>Ylikurssirahasto</t>
  </si>
  <si>
    <t>Muut rahastot</t>
  </si>
  <si>
    <t>Sijoitetun vapaan oman pääoman rahasto</t>
  </si>
  <si>
    <t>Vararahasto</t>
  </si>
  <si>
    <t>Yhtiöjärjestyksen tai sääntöjen mukaiset rahastot</t>
  </si>
  <si>
    <t xml:space="preserve">Omakatteiset rahastot </t>
  </si>
  <si>
    <t xml:space="preserve">Muut sidotut rahastot </t>
  </si>
  <si>
    <t>Muut vapaat rahastot (esim. sijoitusrahasto)</t>
  </si>
  <si>
    <t>Oma pääoma yhteensä</t>
  </si>
  <si>
    <t>Verotusperäiset varaukset</t>
  </si>
  <si>
    <t>Poistoero</t>
  </si>
  <si>
    <t>A. OMA PÄÄOMA</t>
  </si>
  <si>
    <t>B. TILINPÄÄTÖSSIIRTYMÄT</t>
  </si>
  <si>
    <t>C.  PAKOLLISET VARAUKSET</t>
  </si>
  <si>
    <t xml:space="preserve">D. VIERAS PÄÄOMA                                                                                                                                                                                                                                           </t>
  </si>
  <si>
    <t>A. PYSYVÄT VASTAAVAT</t>
  </si>
  <si>
    <t xml:space="preserve">B. VAIHTUVAT VASTAAVAT                                                                                                                                          </t>
  </si>
  <si>
    <t>Vähemmistö- osuudet (konserni)</t>
  </si>
  <si>
    <t>Muut aineettomat hyödykkeet</t>
  </si>
  <si>
    <t>Maksamattomat osakkeet/osuudet</t>
  </si>
  <si>
    <t>AY</t>
  </si>
  <si>
    <t>BV</t>
  </si>
  <si>
    <t>CI</t>
  </si>
  <si>
    <t>Pääomarahasto</t>
  </si>
  <si>
    <t>CQ</t>
  </si>
  <si>
    <t>CR</t>
  </si>
  <si>
    <r>
      <t>Omakatteisten rahastojen sijoitukset yhteensä (</t>
    </r>
    <r>
      <rPr>
        <sz val="8"/>
        <rFont val="Arial"/>
        <family val="2"/>
      </rPr>
      <t>summa sarakkeista CO-C)</t>
    </r>
  </si>
  <si>
    <t>CS</t>
  </si>
  <si>
    <t>Omakatteisten rahastojen varat, sarakkeet CN+CR+CS (alhaalla)</t>
  </si>
  <si>
    <t>Vastattavaa yhteensä, summa sarakkeista BF-CL (punainen, mikäli eri kuin 'Vastaava')</t>
  </si>
  <si>
    <t>Centria-ammattikorkeakoulu</t>
  </si>
  <si>
    <t>Diakonia-ammattikorkeakoulu</t>
  </si>
  <si>
    <t>Haaga-Helia ammattikorkeakoulu</t>
  </si>
  <si>
    <t>10056</t>
  </si>
  <si>
    <t>Humanistinen ammattikorkeak.</t>
  </si>
  <si>
    <t>Hämeen ammattikorkeakoulu</t>
  </si>
  <si>
    <t>Jyväskylän ammattikorkeakoulu</t>
  </si>
  <si>
    <t>Kaakkois-Suomen ammattikorkeakoulu</t>
  </si>
  <si>
    <t>10118</t>
  </si>
  <si>
    <t>Kajaanin ammattikorkeakoulu</t>
  </si>
  <si>
    <t>Karelia-ammattikorkeakoulu</t>
  </si>
  <si>
    <t>Lapin ammattikorkeakoulu</t>
  </si>
  <si>
    <t>10108</t>
  </si>
  <si>
    <t>Laurea-ammattikorkeakoulu</t>
  </si>
  <si>
    <t>Metropolia Ammattikorkeakoulu</t>
  </si>
  <si>
    <t>10065</t>
  </si>
  <si>
    <t>Oulun ammattikorkeakoulu</t>
  </si>
  <si>
    <t>Satakunnan ammattikorkeakoulu</t>
  </si>
  <si>
    <t>Savonia-ammattikorkeakoulu</t>
  </si>
  <si>
    <t>Seinäjoen ammattikorkeakoulu</t>
  </si>
  <si>
    <t>Tampereen ammattikorkeakoulu</t>
  </si>
  <si>
    <t>Turun ammattikorkeakoulu</t>
  </si>
  <si>
    <t>Vaasan ammattikorkeakoulu</t>
  </si>
  <si>
    <t>Yrkeshögskolan Arcada</t>
  </si>
  <si>
    <t>Yrkeshögskolan Novia</t>
  </si>
  <si>
    <t>10066</t>
  </si>
  <si>
    <t>Aalto-yliopisto</t>
  </si>
  <si>
    <t>10076</t>
  </si>
  <si>
    <t>10088</t>
  </si>
  <si>
    <t>10122</t>
  </si>
  <si>
    <t>10089</t>
  </si>
  <si>
    <t>KK:</t>
  </si>
  <si>
    <t>K Aalto-yliopisto</t>
  </si>
  <si>
    <t>K Centria-ammattikorkeakoulu</t>
  </si>
  <si>
    <t>K Diakonia-ammattikorkeakoulu</t>
  </si>
  <si>
    <t>K Haaga-Helia ammattikorkeakoulu</t>
  </si>
  <si>
    <t>K Humanistinen ammattikorkeak.</t>
  </si>
  <si>
    <t>K Hämeen ammattikorkeakoulu</t>
  </si>
  <si>
    <t>K Jyväskylän ammattikorkeakoulu</t>
  </si>
  <si>
    <t>K Kaakkois-Suomen ammattikorkeakoulu</t>
  </si>
  <si>
    <t>K Kajaanin ammattikorkeakoulu</t>
  </si>
  <si>
    <t>K Karelia-ammattikorkeakoulu</t>
  </si>
  <si>
    <t>K Lapin ammattikorkeakoulu</t>
  </si>
  <si>
    <t>K Laurea-ammattikorkeakoulu</t>
  </si>
  <si>
    <t>K Metropolia Ammattikorkeakoulu</t>
  </si>
  <si>
    <t>K Oulun ammattikorkeakoulu</t>
  </si>
  <si>
    <t>K Satakunnan ammattikorkeakoulu</t>
  </si>
  <si>
    <t>K Savonia-ammattikorkeakoulu</t>
  </si>
  <si>
    <t>K Seinäjoen ammattikorkeakoulu</t>
  </si>
  <si>
    <t>K Tampereen ammattikorkeakoulu</t>
  </si>
  <si>
    <t>K Turun ammattikorkeakoulu</t>
  </si>
  <si>
    <t>K Vaasan ammattikorkeakoulu</t>
  </si>
  <si>
    <t>K Yrkeshögskolan Arcada</t>
  </si>
  <si>
    <t>K Yrkeshögskolan Novia</t>
  </si>
  <si>
    <t>-- Valitse korkeakoulu --</t>
  </si>
  <si>
    <t>-- Valitse konserni --</t>
  </si>
  <si>
    <t xml:space="preserve">
Rivit 20-21 konsernin tiedot</t>
  </si>
  <si>
    <t xml:space="preserve">
Rivit 31-32 konsernin tiedot</t>
  </si>
  <si>
    <t>Rivit 10-11 emokorkeakoulun tiedot
Rivit 9-10 konsernin tiedot</t>
  </si>
  <si>
    <t>01901</t>
  </si>
  <si>
    <t>01906</t>
  </si>
  <si>
    <t>01918</t>
  </si>
  <si>
    <t>01914</t>
  </si>
  <si>
    <t>01904</t>
  </si>
  <si>
    <t>01910</t>
  </si>
  <si>
    <t>01913</t>
  </si>
  <si>
    <t>01903</t>
  </si>
  <si>
    <t>02536</t>
  </si>
  <si>
    <t>02623</t>
  </si>
  <si>
    <t>02631</t>
  </si>
  <si>
    <t>02467</t>
  </si>
  <si>
    <t>02504</t>
  </si>
  <si>
    <t>02473</t>
  </si>
  <si>
    <t>02469</t>
  </si>
  <si>
    <t>02629</t>
  </si>
  <si>
    <t>02471</t>
  </si>
  <si>
    <t>02507</t>
  </si>
  <si>
    <t>02537</t>
  </si>
  <si>
    <t>02472</t>
  </si>
  <si>
    <t>02630</t>
  </si>
  <si>
    <t>02509</t>
  </si>
  <si>
    <t>02627</t>
  </si>
  <si>
    <t>02535</t>
  </si>
  <si>
    <t>tarkistus</t>
  </si>
  <si>
    <t>Emo_konserni</t>
  </si>
  <si>
    <t>PORAH</t>
  </si>
  <si>
    <t>YKRAH</t>
  </si>
  <si>
    <t>VARARAH</t>
  </si>
  <si>
    <t>SIJVAPRAH</t>
  </si>
  <si>
    <t>YJRAH</t>
  </si>
  <si>
    <t>TOIMPO</t>
  </si>
  <si>
    <t>VEROPVARA</t>
  </si>
  <si>
    <t>LAB-ammattikorkeakoulu</t>
  </si>
  <si>
    <t>10126</t>
  </si>
  <si>
    <t>K LAB-ammattikorkeakoulu</t>
  </si>
  <si>
    <t>K Lappeenrannan–Lahden teknillinen yliopisto</t>
  </si>
  <si>
    <t>Lappeenrannan–Lahden teknillinen yliopisto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</si>
</sst>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indexed="8"/>
      <name val="Arial Unicode MS"/>
      <family val="2"/>
    </font>
    <font>
      <sz val="8"/>
      <color rgb="FF172B4D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44">
    <xf numFmtId="0" fontId="0" fillId="0" borderId="0" xfId="0"/>
    <xf numFmtId="1" fontId="7" fillId="0" borderId="0" xfId="0" applyNumberFormat="1" applyFont="1" applyFill="1" applyProtection="1"/>
    <xf numFmtId="0" fontId="0" fillId="0" borderId="0" xfId="0"/>
    <xf numFmtId="0" fontId="2" fillId="0" borderId="0" xfId="0" quotePrefix="1" applyFont="1"/>
    <xf numFmtId="0" fontId="8" fillId="0" borderId="0" xfId="0" applyFont="1"/>
    <xf numFmtId="0" fontId="0" fillId="0" borderId="0" xfId="0" quotePrefix="1"/>
    <xf numFmtId="0" fontId="2" fillId="0" borderId="0" xfId="0" applyFont="1" applyFill="1" applyProtection="1"/>
    <xf numFmtId="0" fontId="0" fillId="0" borderId="0" xfId="0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49" fontId="2" fillId="0" borderId="6" xfId="0" applyNumberFormat="1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vertical="top" wrapText="1"/>
    </xf>
    <xf numFmtId="49" fontId="4" fillId="0" borderId="2" xfId="0" applyNumberFormat="1" applyFont="1" applyFill="1" applyBorder="1" applyAlignment="1" applyProtection="1">
      <alignment vertical="top" wrapText="1"/>
    </xf>
    <xf numFmtId="49" fontId="4" fillId="0" borderId="3" xfId="0" applyNumberFormat="1" applyFont="1" applyFill="1" applyBorder="1" applyAlignment="1" applyProtection="1">
      <alignment vertical="top" wrapText="1"/>
    </xf>
    <xf numFmtId="49" fontId="4" fillId="0" borderId="13" xfId="0" applyNumberFormat="1" applyFont="1" applyFill="1" applyBorder="1" applyAlignment="1" applyProtection="1">
      <alignment vertical="top" wrapText="1"/>
    </xf>
    <xf numFmtId="49" fontId="4" fillId="0" borderId="17" xfId="0" applyNumberFormat="1" applyFont="1" applyFill="1" applyBorder="1" applyAlignment="1" applyProtection="1">
      <alignment vertical="top" wrapText="1"/>
    </xf>
    <xf numFmtId="49" fontId="4" fillId="0" borderId="14" xfId="0" applyNumberFormat="1" applyFont="1" applyFill="1" applyBorder="1" applyAlignment="1" applyProtection="1">
      <alignment vertical="top" wrapText="1"/>
    </xf>
    <xf numFmtId="0" fontId="4" fillId="0" borderId="0" xfId="0" applyFont="1" applyFill="1" applyProtection="1"/>
    <xf numFmtId="1" fontId="7" fillId="0" borderId="0" xfId="0" applyNumberFormat="1" applyFont="1" applyFill="1" applyBorder="1" applyProtection="1"/>
    <xf numFmtId="49" fontId="2" fillId="0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wrapText="1"/>
    </xf>
    <xf numFmtId="0" fontId="4" fillId="0" borderId="15" xfId="0" applyFont="1" applyFill="1" applyBorder="1" applyAlignment="1" applyProtection="1">
      <alignment wrapText="1"/>
    </xf>
    <xf numFmtId="0" fontId="4" fillId="0" borderId="14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1" fontId="0" fillId="0" borderId="0" xfId="0" applyNumberFormat="1" applyProtection="1"/>
    <xf numFmtId="49" fontId="0" fillId="0" borderId="0" xfId="0" applyNumberFormat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3" fontId="7" fillId="0" borderId="0" xfId="0" applyNumberFormat="1" applyFont="1" applyFill="1" applyProtection="1">
      <protection locked="0"/>
    </xf>
    <xf numFmtId="3" fontId="7" fillId="0" borderId="0" xfId="0" applyNumberFormat="1" applyFont="1" applyFill="1" applyBorder="1" applyProtection="1">
      <protection locked="0"/>
    </xf>
    <xf numFmtId="3" fontId="7" fillId="6" borderId="0" xfId="0" applyNumberFormat="1" applyFont="1" applyFill="1" applyProtection="1"/>
    <xf numFmtId="3" fontId="7" fillId="3" borderId="0" xfId="0" applyNumberFormat="1" applyFont="1" applyFill="1" applyProtection="1"/>
    <xf numFmtId="49" fontId="0" fillId="0" borderId="0" xfId="0" applyNumberFormat="1" applyProtection="1"/>
    <xf numFmtId="0" fontId="0" fillId="0" borderId="0" xfId="0" applyNumberFormat="1"/>
    <xf numFmtId="0" fontId="1" fillId="5" borderId="25" xfId="0" applyFont="1" applyFill="1" applyBorder="1" applyAlignment="1" applyProtection="1"/>
    <xf numFmtId="0" fontId="1" fillId="5" borderId="23" xfId="0" applyFont="1" applyFill="1" applyBorder="1" applyAlignment="1" applyProtection="1"/>
    <xf numFmtId="0" fontId="1" fillId="5" borderId="21" xfId="0" applyFont="1" applyFill="1" applyBorder="1" applyAlignment="1" applyProtection="1"/>
    <xf numFmtId="0" fontId="2" fillId="0" borderId="10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0" borderId="12" xfId="0" applyFont="1" applyFill="1" applyBorder="1" applyAlignment="1" applyProtection="1"/>
    <xf numFmtId="0" fontId="6" fillId="0" borderId="11" xfId="0" applyFont="1" applyFill="1" applyBorder="1" applyAlignment="1" applyProtection="1"/>
    <xf numFmtId="0" fontId="6" fillId="0" borderId="12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11" xfId="0" applyFont="1" applyFill="1" applyBorder="1" applyAlignment="1" applyProtection="1"/>
    <xf numFmtId="0" fontId="5" fillId="0" borderId="12" xfId="0" applyFont="1" applyFill="1" applyBorder="1" applyAlignment="1" applyProtection="1"/>
    <xf numFmtId="0" fontId="1" fillId="2" borderId="22" xfId="0" applyFont="1" applyFill="1" applyBorder="1" applyAlignment="1" applyProtection="1"/>
    <xf numFmtId="0" fontId="1" fillId="2" borderId="23" xfId="0" applyFont="1" applyFill="1" applyBorder="1" applyAlignment="1" applyProtection="1"/>
    <xf numFmtId="0" fontId="1" fillId="2" borderId="21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44" xfId="0" applyFont="1" applyFill="1" applyBorder="1" applyAlignment="1" applyProtection="1"/>
    <xf numFmtId="3" fontId="7" fillId="3" borderId="0" xfId="0" applyNumberFormat="1" applyFont="1" applyFill="1" applyProtection="1">
      <protection locked="0"/>
    </xf>
    <xf numFmtId="3" fontId="7" fillId="0" borderId="0" xfId="0" applyNumberFormat="1" applyFont="1" applyFill="1" applyProtection="1"/>
    <xf numFmtId="3" fontId="0" fillId="0" borderId="0" xfId="0" applyNumberFormat="1" applyProtection="1"/>
    <xf numFmtId="0" fontId="0" fillId="0" borderId="0" xfId="0" applyNumberFormat="1" applyProtection="1"/>
    <xf numFmtId="49" fontId="4" fillId="0" borderId="31" xfId="0" applyNumberFormat="1" applyFont="1" applyFill="1" applyBorder="1" applyAlignment="1" applyProtection="1">
      <alignment horizontal="center" vertical="top" wrapText="1"/>
    </xf>
    <xf numFmtId="49" fontId="4" fillId="0" borderId="34" xfId="0" applyNumberFormat="1" applyFont="1" applyFill="1" applyBorder="1" applyAlignment="1" applyProtection="1">
      <alignment horizontal="center" vertical="top" wrapText="1"/>
    </xf>
    <xf numFmtId="49" fontId="4" fillId="0" borderId="42" xfId="0" applyNumberFormat="1" applyFont="1" applyFill="1" applyBorder="1" applyAlignment="1" applyProtection="1">
      <alignment horizontal="center" vertical="top" wrapText="1"/>
    </xf>
    <xf numFmtId="49" fontId="4" fillId="0" borderId="4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0" fontId="5" fillId="0" borderId="11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15" xfId="0" applyFont="1" applyFill="1" applyBorder="1" applyAlignment="1" applyProtection="1">
      <alignment horizontal="center" vertical="top" wrapText="1"/>
    </xf>
    <xf numFmtId="49" fontId="4" fillId="0" borderId="29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15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4" fillId="0" borderId="16" xfId="0" applyNumberFormat="1" applyFont="1" applyFill="1" applyBorder="1" applyAlignment="1" applyProtection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</xf>
    <xf numFmtId="49" fontId="4" fillId="0" borderId="30" xfId="0" applyNumberFormat="1" applyFont="1" applyFill="1" applyBorder="1" applyAlignment="1" applyProtection="1">
      <alignment horizontal="center" vertical="top" wrapText="1"/>
    </xf>
    <xf numFmtId="49" fontId="4" fillId="0" borderId="33" xfId="0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center" vertical="top" wrapText="1"/>
    </xf>
    <xf numFmtId="49" fontId="4" fillId="0" borderId="11" xfId="0" applyNumberFormat="1" applyFont="1" applyFill="1" applyBorder="1" applyAlignment="1" applyProtection="1">
      <alignment horizontal="center" vertical="top" wrapText="1"/>
    </xf>
    <xf numFmtId="49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top" wrapText="1"/>
    </xf>
    <xf numFmtId="49" fontId="4" fillId="0" borderId="18" xfId="0" applyNumberFormat="1" applyFont="1" applyFill="1" applyBorder="1" applyAlignment="1" applyProtection="1">
      <alignment vertical="top" wrapText="1"/>
    </xf>
    <xf numFmtId="0" fontId="3" fillId="0" borderId="19" xfId="0" applyFont="1" applyFill="1" applyBorder="1" applyAlignment="1" applyProtection="1"/>
    <xf numFmtId="49" fontId="5" fillId="0" borderId="1" xfId="0" applyNumberFormat="1" applyFont="1" applyFill="1" applyBorder="1" applyAlignment="1" applyProtection="1">
      <alignment vertical="top" wrapText="1"/>
    </xf>
    <xf numFmtId="0" fontId="2" fillId="0" borderId="17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left" vertical="top" wrapText="1"/>
    </xf>
    <xf numFmtId="0" fontId="5" fillId="0" borderId="17" xfId="0" applyFont="1" applyFill="1" applyBorder="1" applyAlignment="1" applyProtection="1">
      <alignment horizontal="left" vertical="top" wrapText="1"/>
    </xf>
    <xf numFmtId="0" fontId="1" fillId="4" borderId="25" xfId="0" applyFont="1" applyFill="1" applyBorder="1" applyAlignment="1" applyProtection="1">
      <alignment horizontal="center"/>
    </xf>
    <xf numFmtId="0" fontId="1" fillId="4" borderId="23" xfId="0" applyFont="1" applyFill="1" applyBorder="1" applyAlignment="1" applyProtection="1">
      <alignment horizontal="center"/>
    </xf>
    <xf numFmtId="0" fontId="1" fillId="4" borderId="21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 vertical="top" wrapText="1"/>
    </xf>
    <xf numFmtId="0" fontId="4" fillId="0" borderId="38" xfId="0" applyFont="1" applyFill="1" applyBorder="1" applyAlignment="1" applyProtection="1">
      <alignment horizontal="center" vertical="top" wrapText="1"/>
    </xf>
    <xf numFmtId="0" fontId="4" fillId="0" borderId="33" xfId="0" applyFont="1" applyFill="1" applyBorder="1" applyAlignment="1" applyProtection="1">
      <alignment horizontal="center" vertical="top" wrapText="1"/>
    </xf>
    <xf numFmtId="0" fontId="4" fillId="0" borderId="31" xfId="0" applyFont="1" applyFill="1" applyBorder="1" applyAlignment="1" applyProtection="1">
      <alignment horizontal="center" vertical="top" wrapText="1"/>
    </xf>
    <xf numFmtId="0" fontId="4" fillId="0" borderId="35" xfId="0" applyFont="1" applyFill="1" applyBorder="1" applyAlignment="1" applyProtection="1">
      <alignment horizontal="center" vertical="top" wrapText="1"/>
    </xf>
    <xf numFmtId="0" fontId="4" fillId="0" borderId="34" xfId="0" applyFont="1" applyFill="1" applyBorder="1" applyAlignment="1" applyProtection="1">
      <alignment horizontal="center" vertical="top" wrapText="1"/>
    </xf>
    <xf numFmtId="49" fontId="4" fillId="0" borderId="35" xfId="0" applyNumberFormat="1" applyFont="1" applyFill="1" applyBorder="1" applyAlignment="1" applyProtection="1">
      <alignment horizontal="center" vertical="top" wrapText="1"/>
    </xf>
    <xf numFmtId="0" fontId="5" fillId="0" borderId="22" xfId="0" applyFont="1" applyFill="1" applyBorder="1" applyAlignment="1" applyProtection="1">
      <alignment horizontal="left"/>
    </xf>
    <xf numFmtId="0" fontId="5" fillId="0" borderId="23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</xf>
    <xf numFmtId="49" fontId="4" fillId="0" borderId="32" xfId="0" applyNumberFormat="1" applyFont="1" applyFill="1" applyBorder="1" applyAlignment="1" applyProtection="1">
      <alignment horizontal="center" vertical="top" wrapText="1"/>
    </xf>
    <xf numFmtId="49" fontId="4" fillId="0" borderId="36" xfId="0" applyNumberFormat="1" applyFont="1" applyFill="1" applyBorder="1" applyAlignment="1" applyProtection="1">
      <alignment horizontal="center" vertical="top" wrapText="1"/>
    </xf>
    <xf numFmtId="49" fontId="4" fillId="0" borderId="37" xfId="0" applyNumberFormat="1" applyFont="1" applyFill="1" applyBorder="1" applyAlignment="1" applyProtection="1">
      <alignment horizontal="center" vertical="top" wrapText="1"/>
    </xf>
    <xf numFmtId="49" fontId="4" fillId="0" borderId="40" xfId="0" applyNumberFormat="1" applyFont="1" applyFill="1" applyBorder="1" applyAlignment="1" applyProtection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</xf>
    <xf numFmtId="49" fontId="5" fillId="0" borderId="29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15" xfId="0" applyNumberFormat="1" applyFont="1" applyFill="1" applyBorder="1" applyAlignment="1" applyProtection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0" borderId="39" xfId="0" applyNumberFormat="1" applyFont="1" applyFill="1" applyBorder="1" applyAlignment="1" applyProtection="1">
      <alignment horizontal="center" vertical="top" wrapText="1"/>
    </xf>
    <xf numFmtId="49" fontId="4" fillId="0" borderId="14" xfId="0" applyNumberFormat="1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49" fontId="4" fillId="0" borderId="41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"/>
  <sheetViews>
    <sheetView tabSelected="1" zoomScale="90" zoomScaleNormal="90" zoomScalePageLayoutView="90" workbookViewId="0">
      <pane xSplit="2" topLeftCell="C1" activePane="topRight" state="frozen"/>
      <selection pane="topRight" activeCell="A8" sqref="A8"/>
    </sheetView>
  </sheetViews>
  <sheetFormatPr defaultColWidth="9.140625" defaultRowHeight="15" x14ac:dyDescent="0.25"/>
  <cols>
    <col min="1" max="1" width="26.7109375" style="7" customWidth="1"/>
    <col min="2" max="2" width="11.85546875" style="7" customWidth="1"/>
    <col min="3" max="3" width="18.140625" style="7" customWidth="1"/>
    <col min="4" max="4" width="15" style="7" customWidth="1"/>
    <col min="5" max="15" width="15.42578125" style="7" customWidth="1"/>
    <col min="16" max="43" width="14.28515625" style="7" customWidth="1"/>
    <col min="44" max="44" width="17.7109375" style="7" customWidth="1"/>
    <col min="45" max="45" width="13.42578125" style="7" customWidth="1"/>
    <col min="46" max="46" width="19" style="7" customWidth="1"/>
    <col min="47" max="47" width="13.140625" style="50" customWidth="1"/>
    <col min="48" max="48" width="15.28515625" style="7" customWidth="1"/>
    <col min="49" max="49" width="16.7109375" style="7" customWidth="1"/>
    <col min="50" max="50" width="9.140625" style="7" customWidth="1"/>
    <col min="51" max="55" width="9.140625" style="7" hidden="1" customWidth="1"/>
    <col min="56" max="16384" width="9.140625" style="7"/>
  </cols>
  <sheetData>
    <row r="1" spans="1:55" ht="15.75" thickBot="1" x14ac:dyDescent="0.3">
      <c r="A1" s="6" t="s">
        <v>0</v>
      </c>
      <c r="M1" s="8"/>
      <c r="N1" s="8"/>
    </row>
    <row r="2" spans="1:55" x14ac:dyDescent="0.25">
      <c r="A2" s="9"/>
      <c r="C2" s="63" t="s">
        <v>174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5"/>
    </row>
    <row r="3" spans="1:55" ht="15.75" thickBot="1" x14ac:dyDescent="0.3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2" t="s">
        <v>23</v>
      </c>
      <c r="X3" s="13" t="s">
        <v>24</v>
      </c>
      <c r="Y3" s="13" t="s">
        <v>25</v>
      </c>
      <c r="Z3" s="13" t="s">
        <v>26</v>
      </c>
      <c r="AA3" s="13" t="s">
        <v>27</v>
      </c>
      <c r="AB3" s="13" t="s">
        <v>28</v>
      </c>
      <c r="AC3" s="13" t="s">
        <v>29</v>
      </c>
      <c r="AD3" s="13" t="s">
        <v>30</v>
      </c>
      <c r="AE3" s="13" t="s">
        <v>31</v>
      </c>
      <c r="AF3" s="13" t="s">
        <v>32</v>
      </c>
      <c r="AG3" s="13" t="s">
        <v>33</v>
      </c>
      <c r="AH3" s="13" t="s">
        <v>34</v>
      </c>
      <c r="AI3" s="13" t="s">
        <v>35</v>
      </c>
      <c r="AJ3" s="13" t="s">
        <v>36</v>
      </c>
      <c r="AK3" s="13" t="s">
        <v>37</v>
      </c>
      <c r="AL3" s="13" t="s">
        <v>38</v>
      </c>
      <c r="AM3" s="13" t="s">
        <v>39</v>
      </c>
      <c r="AN3" s="13" t="s">
        <v>40</v>
      </c>
      <c r="AO3" s="13" t="s">
        <v>41</v>
      </c>
      <c r="AP3" s="13" t="s">
        <v>42</v>
      </c>
      <c r="AQ3" s="13" t="s">
        <v>43</v>
      </c>
      <c r="AR3" s="14" t="s">
        <v>44</v>
      </c>
    </row>
    <row r="4" spans="1:55" ht="15.75" customHeight="1" thickBot="1" x14ac:dyDescent="0.3">
      <c r="A4" s="15"/>
      <c r="B4" s="15"/>
      <c r="C4" s="95" t="s">
        <v>293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  <c r="U4" s="55" t="s">
        <v>294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7"/>
      <c r="AR4" s="81" t="s">
        <v>178</v>
      </c>
    </row>
    <row r="5" spans="1:55" ht="15.75" customHeight="1" thickBot="1" x14ac:dyDescent="0.3">
      <c r="A5" s="101" t="s">
        <v>366</v>
      </c>
      <c r="B5" s="101" t="s">
        <v>177</v>
      </c>
      <c r="C5" s="76" t="s">
        <v>93</v>
      </c>
      <c r="D5" s="77"/>
      <c r="E5" s="77"/>
      <c r="F5" s="77"/>
      <c r="G5" s="77"/>
      <c r="H5" s="78"/>
      <c r="I5" s="76" t="s">
        <v>94</v>
      </c>
      <c r="J5" s="77"/>
      <c r="K5" s="77"/>
      <c r="L5" s="77"/>
      <c r="M5" s="78"/>
      <c r="N5" s="76" t="s">
        <v>95</v>
      </c>
      <c r="O5" s="77"/>
      <c r="P5" s="77"/>
      <c r="Q5" s="77"/>
      <c r="R5" s="77"/>
      <c r="S5" s="78"/>
      <c r="T5" s="103" t="s">
        <v>306</v>
      </c>
      <c r="U5" s="76" t="s">
        <v>96</v>
      </c>
      <c r="V5" s="77"/>
      <c r="W5" s="77"/>
      <c r="X5" s="77"/>
      <c r="Y5" s="78"/>
      <c r="Z5" s="60" t="s">
        <v>97</v>
      </c>
      <c r="AA5" s="61"/>
      <c r="AB5" s="61"/>
      <c r="AC5" s="61"/>
      <c r="AD5" s="61"/>
      <c r="AE5" s="61"/>
      <c r="AF5" s="62"/>
      <c r="AG5" s="76" t="s">
        <v>98</v>
      </c>
      <c r="AH5" s="77"/>
      <c r="AI5" s="77"/>
      <c r="AJ5" s="77"/>
      <c r="AK5" s="77"/>
      <c r="AL5" s="77"/>
      <c r="AM5" s="78"/>
      <c r="AN5" s="76" t="s">
        <v>99</v>
      </c>
      <c r="AO5" s="77"/>
      <c r="AP5" s="78"/>
      <c r="AQ5" s="105" t="s">
        <v>100</v>
      </c>
      <c r="AR5" s="82"/>
    </row>
    <row r="6" spans="1:55" ht="34.5" thickBot="1" x14ac:dyDescent="0.3">
      <c r="A6" s="102"/>
      <c r="B6" s="102"/>
      <c r="C6" s="16" t="s">
        <v>107</v>
      </c>
      <c r="D6" s="17" t="s">
        <v>108</v>
      </c>
      <c r="E6" s="17" t="s">
        <v>109</v>
      </c>
      <c r="F6" s="17" t="s">
        <v>110</v>
      </c>
      <c r="G6" s="17" t="s">
        <v>296</v>
      </c>
      <c r="H6" s="18" t="s">
        <v>111</v>
      </c>
      <c r="I6" s="16" t="s">
        <v>112</v>
      </c>
      <c r="J6" s="17" t="s">
        <v>113</v>
      </c>
      <c r="K6" s="17" t="s">
        <v>114</v>
      </c>
      <c r="L6" s="17" t="s">
        <v>115</v>
      </c>
      <c r="M6" s="18" t="s">
        <v>116</v>
      </c>
      <c r="N6" s="16" t="s">
        <v>117</v>
      </c>
      <c r="O6" s="17" t="s">
        <v>118</v>
      </c>
      <c r="P6" s="17" t="s">
        <v>119</v>
      </c>
      <c r="Q6" s="17" t="s">
        <v>120</v>
      </c>
      <c r="R6" s="17" t="s">
        <v>121</v>
      </c>
      <c r="S6" s="18" t="s">
        <v>122</v>
      </c>
      <c r="T6" s="104"/>
      <c r="U6" s="19" t="s">
        <v>123</v>
      </c>
      <c r="V6" s="17" t="s">
        <v>124</v>
      </c>
      <c r="W6" s="17" t="s">
        <v>125</v>
      </c>
      <c r="X6" s="17" t="s">
        <v>126</v>
      </c>
      <c r="Y6" s="18" t="s">
        <v>111</v>
      </c>
      <c r="Z6" s="16" t="s">
        <v>127</v>
      </c>
      <c r="AA6" s="17" t="s">
        <v>118</v>
      </c>
      <c r="AB6" s="17" t="s">
        <v>120</v>
      </c>
      <c r="AC6" s="17" t="s">
        <v>128</v>
      </c>
      <c r="AD6" s="17" t="s">
        <v>122</v>
      </c>
      <c r="AE6" s="17" t="s">
        <v>297</v>
      </c>
      <c r="AF6" s="17" t="s">
        <v>129</v>
      </c>
      <c r="AG6" s="16" t="s">
        <v>127</v>
      </c>
      <c r="AH6" s="17" t="s">
        <v>118</v>
      </c>
      <c r="AI6" s="17" t="s">
        <v>120</v>
      </c>
      <c r="AJ6" s="17" t="s">
        <v>128</v>
      </c>
      <c r="AK6" s="17" t="s">
        <v>122</v>
      </c>
      <c r="AL6" s="17" t="s">
        <v>297</v>
      </c>
      <c r="AM6" s="17" t="s">
        <v>129</v>
      </c>
      <c r="AN6" s="20" t="s">
        <v>117</v>
      </c>
      <c r="AO6" s="21" t="s">
        <v>121</v>
      </c>
      <c r="AP6" s="21" t="s">
        <v>130</v>
      </c>
      <c r="AQ6" s="106"/>
      <c r="AR6" s="83"/>
    </row>
    <row r="7" spans="1:55" ht="18.75" hidden="1" customHeight="1" x14ac:dyDescent="0.25">
      <c r="A7" s="30" t="s">
        <v>180</v>
      </c>
      <c r="B7" s="30" t="s">
        <v>181</v>
      </c>
      <c r="C7" s="31" t="s">
        <v>182</v>
      </c>
      <c r="D7" s="31" t="s">
        <v>183</v>
      </c>
      <c r="E7" s="31" t="s">
        <v>184</v>
      </c>
      <c r="F7" s="31" t="s">
        <v>185</v>
      </c>
      <c r="G7" s="31" t="s">
        <v>186</v>
      </c>
      <c r="H7" s="31" t="s">
        <v>187</v>
      </c>
      <c r="I7" s="31" t="s">
        <v>188</v>
      </c>
      <c r="J7" s="31" t="s">
        <v>189</v>
      </c>
      <c r="K7" s="31" t="s">
        <v>190</v>
      </c>
      <c r="L7" s="31" t="s">
        <v>191</v>
      </c>
      <c r="M7" s="31" t="s">
        <v>192</v>
      </c>
      <c r="N7" s="31" t="s">
        <v>193</v>
      </c>
      <c r="O7" s="31" t="s">
        <v>194</v>
      </c>
      <c r="P7" s="31" t="s">
        <v>195</v>
      </c>
      <c r="Q7" s="31" t="s">
        <v>196</v>
      </c>
      <c r="R7" s="31" t="s">
        <v>197</v>
      </c>
      <c r="S7" s="31" t="s">
        <v>198</v>
      </c>
      <c r="T7" s="32" t="s">
        <v>199</v>
      </c>
      <c r="U7" s="31" t="s">
        <v>200</v>
      </c>
      <c r="V7" s="31" t="s">
        <v>201</v>
      </c>
      <c r="W7" s="31" t="s">
        <v>202</v>
      </c>
      <c r="X7" s="31" t="s">
        <v>203</v>
      </c>
      <c r="Y7" s="31" t="s">
        <v>204</v>
      </c>
      <c r="Z7" s="31" t="s">
        <v>205</v>
      </c>
      <c r="AA7" s="31" t="s">
        <v>206</v>
      </c>
      <c r="AB7" s="31" t="s">
        <v>207</v>
      </c>
      <c r="AC7" s="31" t="s">
        <v>208</v>
      </c>
      <c r="AD7" s="31" t="s">
        <v>209</v>
      </c>
      <c r="AE7" s="31" t="s">
        <v>210</v>
      </c>
      <c r="AF7" s="31" t="s">
        <v>211</v>
      </c>
      <c r="AG7" s="31" t="s">
        <v>212</v>
      </c>
      <c r="AH7" s="31" t="s">
        <v>213</v>
      </c>
      <c r="AI7" s="31" t="s">
        <v>214</v>
      </c>
      <c r="AJ7" s="31" t="s">
        <v>215</v>
      </c>
      <c r="AK7" s="31" t="s">
        <v>216</v>
      </c>
      <c r="AL7" s="31" t="s">
        <v>217</v>
      </c>
      <c r="AM7" s="31" t="s">
        <v>218</v>
      </c>
      <c r="AN7" s="31" t="s">
        <v>219</v>
      </c>
      <c r="AO7" s="31" t="s">
        <v>220</v>
      </c>
      <c r="AP7" s="31" t="s">
        <v>221</v>
      </c>
      <c r="AQ7" s="33" t="s">
        <v>222</v>
      </c>
      <c r="AR7" s="34" t="s">
        <v>223</v>
      </c>
      <c r="AY7" s="50" t="s">
        <v>270</v>
      </c>
      <c r="AZ7" s="7" t="s">
        <v>392</v>
      </c>
      <c r="BA7" s="7" t="s">
        <v>271</v>
      </c>
      <c r="BB7" s="7" t="s">
        <v>272</v>
      </c>
      <c r="BC7" s="7" t="s">
        <v>273</v>
      </c>
    </row>
    <row r="8" spans="1:55" x14ac:dyDescent="0.25">
      <c r="A8" s="44" t="s">
        <v>362</v>
      </c>
      <c r="B8" s="45" t="s">
        <v>152</v>
      </c>
      <c r="C8" s="46"/>
      <c r="D8" s="46"/>
      <c r="E8" s="46"/>
      <c r="F8" s="49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8">
        <f>SUM(C33+G33+H33)</f>
        <v>0</v>
      </c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8">
        <f>SUM(C8:AQ8)</f>
        <v>0</v>
      </c>
      <c r="AX8" s="42"/>
      <c r="AY8" s="71">
        <f>IF(A8="-- Valitse --","",VLOOKUP(A8,Parametres!$B$3:$C$38,2,FALSE))</f>
        <v>0</v>
      </c>
      <c r="AZ8" s="7" t="s">
        <v>5</v>
      </c>
      <c r="BA8" s="7">
        <v>2</v>
      </c>
      <c r="BB8" s="7">
        <v>1</v>
      </c>
      <c r="BC8" s="70">
        <f>SUM(C8:AR8)+666</f>
        <v>666</v>
      </c>
    </row>
    <row r="9" spans="1:55" ht="15.75" customHeight="1" x14ac:dyDescent="0.25">
      <c r="A9" s="44" t="s">
        <v>362</v>
      </c>
      <c r="B9" s="45" t="s">
        <v>152</v>
      </c>
      <c r="C9" s="46"/>
      <c r="D9" s="46"/>
      <c r="E9" s="46"/>
      <c r="F9" s="49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8">
        <f t="shared" ref="T9:T11" si="0">SUM(C34+G34+H34)</f>
        <v>0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8">
        <f t="shared" ref="AR9:AR11" si="1">SUM(C9:AQ9)</f>
        <v>0</v>
      </c>
      <c r="AX9" s="42"/>
      <c r="AY9" s="71">
        <f>IF(A9="-- Valitse --","",VLOOKUP(A9,Parametres!$B$3:$C$38,2,FALSE))</f>
        <v>0</v>
      </c>
      <c r="AZ9" s="7" t="s">
        <v>5</v>
      </c>
      <c r="BA9" s="7">
        <v>2</v>
      </c>
      <c r="BB9" s="7">
        <v>2</v>
      </c>
      <c r="BC9" s="70">
        <f t="shared" ref="BC9:BC11" si="2">SUM(C9:AR9)+666</f>
        <v>666</v>
      </c>
    </row>
    <row r="10" spans="1:55" ht="16.5" customHeight="1" x14ac:dyDescent="0.25">
      <c r="A10" s="44" t="s">
        <v>363</v>
      </c>
      <c r="B10" s="45" t="s">
        <v>152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9"/>
      <c r="O10" s="49"/>
      <c r="P10" s="46"/>
      <c r="Q10" s="46"/>
      <c r="R10" s="46"/>
      <c r="S10" s="46"/>
      <c r="T10" s="48">
        <f t="shared" si="0"/>
        <v>0</v>
      </c>
      <c r="U10" s="46"/>
      <c r="V10" s="46"/>
      <c r="W10" s="46"/>
      <c r="X10" s="46"/>
      <c r="Y10" s="46"/>
      <c r="Z10" s="46"/>
      <c r="AA10" s="49"/>
      <c r="AB10" s="46"/>
      <c r="AC10" s="46"/>
      <c r="AD10" s="46"/>
      <c r="AE10" s="46"/>
      <c r="AF10" s="46"/>
      <c r="AG10" s="46"/>
      <c r="AH10" s="49"/>
      <c r="AI10" s="46"/>
      <c r="AJ10" s="46"/>
      <c r="AK10" s="46"/>
      <c r="AL10" s="46"/>
      <c r="AM10" s="46"/>
      <c r="AN10" s="49"/>
      <c r="AO10" s="46"/>
      <c r="AP10" s="46"/>
      <c r="AQ10" s="46"/>
      <c r="AR10" s="48">
        <f t="shared" si="1"/>
        <v>0</v>
      </c>
      <c r="AX10" s="42"/>
      <c r="AY10" s="71">
        <f>IF(A10="-- Valitse --","",VLOOKUP(A10,Parametres!$B$44:$C$79,2,FALSE))</f>
        <v>0</v>
      </c>
      <c r="AZ10" s="7" t="s">
        <v>11</v>
      </c>
      <c r="BA10" s="7">
        <v>2</v>
      </c>
      <c r="BB10" s="7">
        <v>3</v>
      </c>
      <c r="BC10" s="70">
        <f t="shared" si="2"/>
        <v>666</v>
      </c>
    </row>
    <row r="11" spans="1:55" x14ac:dyDescent="0.25">
      <c r="A11" s="44" t="s">
        <v>363</v>
      </c>
      <c r="B11" s="45" t="s">
        <v>152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9"/>
      <c r="O11" s="49"/>
      <c r="P11" s="46"/>
      <c r="Q11" s="46"/>
      <c r="R11" s="46"/>
      <c r="S11" s="46"/>
      <c r="T11" s="48">
        <f t="shared" si="0"/>
        <v>0</v>
      </c>
      <c r="U11" s="47"/>
      <c r="V11" s="47"/>
      <c r="W11" s="47"/>
      <c r="X11" s="47"/>
      <c r="Y11" s="47"/>
      <c r="Z11" s="46"/>
      <c r="AA11" s="49"/>
      <c r="AB11" s="46"/>
      <c r="AC11" s="46"/>
      <c r="AD11" s="46"/>
      <c r="AE11" s="46"/>
      <c r="AF11" s="46"/>
      <c r="AG11" s="46"/>
      <c r="AH11" s="49"/>
      <c r="AI11" s="46"/>
      <c r="AJ11" s="46"/>
      <c r="AK11" s="46"/>
      <c r="AL11" s="46"/>
      <c r="AM11" s="46"/>
      <c r="AN11" s="49"/>
      <c r="AO11" s="46"/>
      <c r="AP11" s="46"/>
      <c r="AQ11" s="46"/>
      <c r="AR11" s="48">
        <f t="shared" si="1"/>
        <v>0</v>
      </c>
      <c r="AX11" s="42"/>
      <c r="AY11" s="71">
        <f>IF(A11="-- Valitse --","",VLOOKUP(A11,Parametres!$B$44:$C$79,2,FALSE))</f>
        <v>0</v>
      </c>
      <c r="AZ11" s="7" t="s">
        <v>11</v>
      </c>
      <c r="BA11" s="7">
        <v>2</v>
      </c>
      <c r="BB11" s="7">
        <v>4</v>
      </c>
      <c r="BC11" s="70">
        <f t="shared" si="2"/>
        <v>666</v>
      </c>
    </row>
    <row r="12" spans="1:55" x14ac:dyDescent="0.25">
      <c r="A12" s="9"/>
      <c r="B12" s="22"/>
      <c r="C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3"/>
      <c r="R12" s="2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50"/>
      <c r="AU12" s="7"/>
      <c r="AV12" s="1"/>
    </row>
    <row r="13" spans="1:55" ht="15.75" thickBot="1" x14ac:dyDescent="0.3">
      <c r="A13" s="9"/>
      <c r="B13" s="2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50"/>
      <c r="AY13" s="1"/>
      <c r="AZ13" s="1"/>
    </row>
    <row r="14" spans="1:55" ht="15.75" thickBot="1" x14ac:dyDescent="0.3">
      <c r="A14" s="9"/>
      <c r="B14" s="22"/>
      <c r="C14" s="52" t="s">
        <v>176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4"/>
      <c r="AX14" s="50"/>
      <c r="AZ14" s="1"/>
      <c r="BA14" s="1"/>
    </row>
    <row r="15" spans="1:55" ht="15.75" thickBot="1" x14ac:dyDescent="0.3">
      <c r="A15" s="24"/>
      <c r="B15" s="25"/>
      <c r="C15" s="66" t="s">
        <v>45</v>
      </c>
      <c r="D15" s="66" t="s">
        <v>46</v>
      </c>
      <c r="E15" s="66" t="s">
        <v>47</v>
      </c>
      <c r="F15" s="66" t="s">
        <v>48</v>
      </c>
      <c r="G15" s="66" t="s">
        <v>49</v>
      </c>
      <c r="H15" s="66" t="s">
        <v>50</v>
      </c>
      <c r="I15" s="66" t="s">
        <v>298</v>
      </c>
      <c r="J15" s="66" t="s">
        <v>51</v>
      </c>
      <c r="K15" s="66" t="s">
        <v>52</v>
      </c>
      <c r="L15" s="66" t="s">
        <v>53</v>
      </c>
      <c r="M15" s="66" t="s">
        <v>54</v>
      </c>
      <c r="N15" s="66" t="s">
        <v>55</v>
      </c>
      <c r="O15" s="66" t="s">
        <v>56</v>
      </c>
      <c r="P15" s="66" t="s">
        <v>57</v>
      </c>
      <c r="Q15" s="66" t="s">
        <v>58</v>
      </c>
      <c r="R15" s="66" t="s">
        <v>59</v>
      </c>
      <c r="S15" s="66" t="s">
        <v>60</v>
      </c>
      <c r="T15" s="66" t="s">
        <v>61</v>
      </c>
      <c r="U15" s="66" t="s">
        <v>62</v>
      </c>
      <c r="V15" s="66" t="s">
        <v>63</v>
      </c>
      <c r="W15" s="66" t="s">
        <v>64</v>
      </c>
      <c r="X15" s="66" t="s">
        <v>65</v>
      </c>
      <c r="Y15" s="66" t="s">
        <v>66</v>
      </c>
      <c r="Z15" s="66" t="s">
        <v>67</v>
      </c>
      <c r="AA15" s="66" t="s">
        <v>68</v>
      </c>
      <c r="AB15" s="66" t="s">
        <v>69</v>
      </c>
      <c r="AC15" s="66" t="s">
        <v>70</v>
      </c>
      <c r="AD15" s="67" t="s">
        <v>71</v>
      </c>
      <c r="AE15" s="13" t="s">
        <v>72</v>
      </c>
      <c r="AF15" s="13" t="s">
        <v>299</v>
      </c>
      <c r="AG15" s="13" t="s">
        <v>73</v>
      </c>
      <c r="AH15" s="13" t="s">
        <v>74</v>
      </c>
      <c r="AI15" s="13" t="s">
        <v>75</v>
      </c>
      <c r="AJ15" s="13" t="s">
        <v>76</v>
      </c>
      <c r="AK15" s="13" t="s">
        <v>77</v>
      </c>
      <c r="AL15" s="13" t="s">
        <v>78</v>
      </c>
      <c r="AM15" s="13" t="s">
        <v>79</v>
      </c>
      <c r="AN15" s="13" t="s">
        <v>80</v>
      </c>
      <c r="AO15" s="13" t="s">
        <v>81</v>
      </c>
      <c r="AP15" s="13" t="s">
        <v>82</v>
      </c>
      <c r="AQ15" s="13" t="s">
        <v>83</v>
      </c>
      <c r="AR15" s="13" t="s">
        <v>84</v>
      </c>
      <c r="AS15" s="13" t="s">
        <v>300</v>
      </c>
      <c r="AT15" s="13" t="s">
        <v>85</v>
      </c>
      <c r="AU15" s="13" t="s">
        <v>86</v>
      </c>
      <c r="AV15" s="13" t="s">
        <v>87</v>
      </c>
      <c r="AW15" s="14" t="s">
        <v>88</v>
      </c>
      <c r="AX15" s="50"/>
      <c r="AZ15" s="1"/>
      <c r="BA15" s="1"/>
    </row>
    <row r="16" spans="1:55" ht="15.75" customHeight="1" thickBot="1" x14ac:dyDescent="0.3">
      <c r="A16" s="15"/>
      <c r="B16" s="15"/>
      <c r="C16" s="55" t="s">
        <v>289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7"/>
      <c r="R16" s="138" t="s">
        <v>290</v>
      </c>
      <c r="S16" s="139"/>
      <c r="T16" s="58" t="s">
        <v>291</v>
      </c>
      <c r="U16" s="58"/>
      <c r="V16" s="58"/>
      <c r="W16" s="59"/>
      <c r="X16" s="55" t="s">
        <v>292</v>
      </c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81" t="s">
        <v>307</v>
      </c>
      <c r="AX16" s="50"/>
      <c r="AZ16" s="1"/>
      <c r="BA16" s="1"/>
    </row>
    <row r="17" spans="1:58" ht="45.75" customHeight="1" thickBot="1" x14ac:dyDescent="0.3">
      <c r="A17" s="115" t="s">
        <v>364</v>
      </c>
      <c r="B17" s="118" t="s">
        <v>177</v>
      </c>
      <c r="C17" s="72" t="s">
        <v>277</v>
      </c>
      <c r="D17" s="72" t="s">
        <v>301</v>
      </c>
      <c r="E17" s="72" t="s">
        <v>278</v>
      </c>
      <c r="F17" s="127" t="s">
        <v>101</v>
      </c>
      <c r="G17" s="98" t="s">
        <v>279</v>
      </c>
      <c r="H17" s="99"/>
      <c r="I17" s="99"/>
      <c r="J17" s="99"/>
      <c r="K17" s="99"/>
      <c r="L17" s="99"/>
      <c r="M17" s="100"/>
      <c r="N17" s="87" t="s">
        <v>132</v>
      </c>
      <c r="O17" s="87" t="s">
        <v>133</v>
      </c>
      <c r="P17" s="132" t="s">
        <v>286</v>
      </c>
      <c r="Q17" s="135" t="s">
        <v>295</v>
      </c>
      <c r="R17" s="130" t="s">
        <v>288</v>
      </c>
      <c r="S17" s="141" t="s">
        <v>287</v>
      </c>
      <c r="T17" s="84" t="s">
        <v>134</v>
      </c>
      <c r="U17" s="84" t="s">
        <v>135</v>
      </c>
      <c r="V17" s="84" t="s">
        <v>136</v>
      </c>
      <c r="W17" s="87" t="s">
        <v>102</v>
      </c>
      <c r="X17" s="90" t="s">
        <v>103</v>
      </c>
      <c r="Y17" s="76" t="s">
        <v>104</v>
      </c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  <c r="AK17" s="79" t="s">
        <v>105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2"/>
      <c r="AX17" s="50"/>
      <c r="AZ17" s="1"/>
      <c r="BA17" s="1"/>
    </row>
    <row r="18" spans="1:58" ht="36" customHeight="1" thickBot="1" x14ac:dyDescent="0.3">
      <c r="A18" s="116"/>
      <c r="B18" s="119"/>
      <c r="C18" s="121"/>
      <c r="D18" s="121"/>
      <c r="E18" s="121"/>
      <c r="F18" s="128"/>
      <c r="G18" s="130" t="s">
        <v>280</v>
      </c>
      <c r="H18" s="84" t="s">
        <v>281</v>
      </c>
      <c r="I18" s="84" t="s">
        <v>282</v>
      </c>
      <c r="J18" s="98" t="s">
        <v>279</v>
      </c>
      <c r="K18" s="99"/>
      <c r="L18" s="99"/>
      <c r="M18" s="100"/>
      <c r="N18" s="88"/>
      <c r="O18" s="88"/>
      <c r="P18" s="133"/>
      <c r="Q18" s="136"/>
      <c r="R18" s="140"/>
      <c r="S18" s="142"/>
      <c r="T18" s="85"/>
      <c r="U18" s="85"/>
      <c r="V18" s="85"/>
      <c r="W18" s="88"/>
      <c r="X18" s="91"/>
      <c r="Y18" s="93" t="s">
        <v>137</v>
      </c>
      <c r="Z18" s="72" t="s">
        <v>138</v>
      </c>
      <c r="AA18" s="72" t="s">
        <v>139</v>
      </c>
      <c r="AB18" s="72" t="s">
        <v>140</v>
      </c>
      <c r="AC18" s="72" t="s">
        <v>141</v>
      </c>
      <c r="AD18" s="72" t="s">
        <v>142</v>
      </c>
      <c r="AE18" s="72" t="s">
        <v>143</v>
      </c>
      <c r="AF18" s="72" t="s">
        <v>144</v>
      </c>
      <c r="AG18" s="72" t="s">
        <v>145</v>
      </c>
      <c r="AH18" s="72" t="s">
        <v>146</v>
      </c>
      <c r="AI18" s="72" t="s">
        <v>147</v>
      </c>
      <c r="AJ18" s="72" t="s">
        <v>148</v>
      </c>
      <c r="AK18" s="72" t="s">
        <v>137</v>
      </c>
      <c r="AL18" s="72" t="s">
        <v>138</v>
      </c>
      <c r="AM18" s="72" t="s">
        <v>139</v>
      </c>
      <c r="AN18" s="72" t="s">
        <v>149</v>
      </c>
      <c r="AO18" s="72" t="s">
        <v>141</v>
      </c>
      <c r="AP18" s="72" t="s">
        <v>142</v>
      </c>
      <c r="AQ18" s="72" t="s">
        <v>143</v>
      </c>
      <c r="AR18" s="72" t="s">
        <v>144</v>
      </c>
      <c r="AS18" s="72" t="s">
        <v>145</v>
      </c>
      <c r="AT18" s="72" t="s">
        <v>146</v>
      </c>
      <c r="AU18" s="72" t="s">
        <v>147</v>
      </c>
      <c r="AV18" s="74" t="s">
        <v>148</v>
      </c>
      <c r="AW18" s="82"/>
      <c r="AX18" s="50"/>
      <c r="AZ18" s="1"/>
      <c r="BA18" s="1"/>
    </row>
    <row r="19" spans="1:58" ht="36" customHeight="1" thickBot="1" x14ac:dyDescent="0.3">
      <c r="A19" s="117"/>
      <c r="B19" s="120"/>
      <c r="C19" s="73"/>
      <c r="D19" s="73"/>
      <c r="E19" s="73"/>
      <c r="F19" s="129"/>
      <c r="G19" s="131"/>
      <c r="H19" s="86"/>
      <c r="I19" s="86"/>
      <c r="J19" s="17" t="s">
        <v>283</v>
      </c>
      <c r="K19" s="17" t="s">
        <v>284</v>
      </c>
      <c r="L19" s="17" t="s">
        <v>131</v>
      </c>
      <c r="M19" s="17" t="s">
        <v>285</v>
      </c>
      <c r="N19" s="89"/>
      <c r="O19" s="89"/>
      <c r="P19" s="134"/>
      <c r="Q19" s="137"/>
      <c r="R19" s="131"/>
      <c r="S19" s="143"/>
      <c r="T19" s="86"/>
      <c r="U19" s="86"/>
      <c r="V19" s="86"/>
      <c r="W19" s="89"/>
      <c r="X19" s="92"/>
      <c r="Y19" s="94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5"/>
      <c r="AW19" s="83"/>
      <c r="AX19" s="50"/>
      <c r="AZ19" s="1"/>
      <c r="BA19" s="1"/>
    </row>
    <row r="20" spans="1:58" ht="18.95" hidden="1" customHeight="1" x14ac:dyDescent="0.25">
      <c r="A20" s="30" t="s">
        <v>180</v>
      </c>
      <c r="B20" s="30" t="s">
        <v>181</v>
      </c>
      <c r="C20" s="35" t="s">
        <v>224</v>
      </c>
      <c r="D20" s="35" t="s">
        <v>393</v>
      </c>
      <c r="E20" s="35" t="s">
        <v>394</v>
      </c>
      <c r="F20" s="35" t="s">
        <v>225</v>
      </c>
      <c r="G20" s="35" t="s">
        <v>396</v>
      </c>
      <c r="H20" s="35" t="s">
        <v>395</v>
      </c>
      <c r="I20" s="35" t="s">
        <v>397</v>
      </c>
      <c r="J20" s="36" t="s">
        <v>226</v>
      </c>
      <c r="K20" s="36" t="s">
        <v>227</v>
      </c>
      <c r="L20" s="35" t="s">
        <v>398</v>
      </c>
      <c r="M20" s="35" t="s">
        <v>228</v>
      </c>
      <c r="N20" s="37" t="s">
        <v>229</v>
      </c>
      <c r="O20" s="37" t="s">
        <v>230</v>
      </c>
      <c r="P20" s="38" t="s">
        <v>231</v>
      </c>
      <c r="Q20" s="35" t="s">
        <v>232</v>
      </c>
      <c r="R20" s="35" t="s">
        <v>233</v>
      </c>
      <c r="S20" s="35" t="s">
        <v>399</v>
      </c>
      <c r="T20" s="37" t="s">
        <v>234</v>
      </c>
      <c r="U20" s="37" t="s">
        <v>235</v>
      </c>
      <c r="V20" s="37" t="s">
        <v>236</v>
      </c>
      <c r="W20" s="35" t="s">
        <v>237</v>
      </c>
      <c r="X20" s="35" t="s">
        <v>238</v>
      </c>
      <c r="Y20" s="37" t="s">
        <v>239</v>
      </c>
      <c r="Z20" s="37" t="s">
        <v>240</v>
      </c>
      <c r="AA20" s="37" t="s">
        <v>241</v>
      </c>
      <c r="AB20" s="37" t="s">
        <v>242</v>
      </c>
      <c r="AC20" s="37" t="s">
        <v>243</v>
      </c>
      <c r="AD20" s="37" t="s">
        <v>244</v>
      </c>
      <c r="AE20" s="37" t="s">
        <v>245</v>
      </c>
      <c r="AF20" s="37" t="s">
        <v>246</v>
      </c>
      <c r="AG20" s="37" t="s">
        <v>247</v>
      </c>
      <c r="AH20" s="37" t="s">
        <v>248</v>
      </c>
      <c r="AI20" s="37" t="s">
        <v>249</v>
      </c>
      <c r="AJ20" s="37" t="s">
        <v>250</v>
      </c>
      <c r="AK20" s="37" t="s">
        <v>251</v>
      </c>
      <c r="AL20" s="37" t="s">
        <v>252</v>
      </c>
      <c r="AM20" s="37" t="s">
        <v>253</v>
      </c>
      <c r="AN20" s="37" t="s">
        <v>254</v>
      </c>
      <c r="AO20" s="37" t="s">
        <v>255</v>
      </c>
      <c r="AP20" s="37" t="s">
        <v>256</v>
      </c>
      <c r="AQ20" s="37" t="s">
        <v>257</v>
      </c>
      <c r="AR20" s="37" t="s">
        <v>258</v>
      </c>
      <c r="AS20" s="37" t="s">
        <v>259</v>
      </c>
      <c r="AT20" s="37" t="s">
        <v>260</v>
      </c>
      <c r="AU20" s="37" t="s">
        <v>261</v>
      </c>
      <c r="AV20" s="37" t="s">
        <v>262</v>
      </c>
      <c r="AW20" s="39" t="s">
        <v>263</v>
      </c>
      <c r="AX20" s="50"/>
      <c r="AY20" s="50" t="s">
        <v>270</v>
      </c>
      <c r="AZ20" s="7" t="s">
        <v>392</v>
      </c>
      <c r="BA20" s="7" t="s">
        <v>271</v>
      </c>
      <c r="BB20" s="7" t="s">
        <v>272</v>
      </c>
      <c r="BC20" s="7" t="s">
        <v>391</v>
      </c>
    </row>
    <row r="21" spans="1:58" x14ac:dyDescent="0.25">
      <c r="A21" s="9" t="str">
        <f t="shared" ref="A21:B24" si="3">A8</f>
        <v>-- Valitse korkeakoulu --</v>
      </c>
      <c r="B21" s="9" t="str">
        <f t="shared" si="3"/>
        <v>-- Valitse --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8">
        <f>SUM(C21:O21)</f>
        <v>0</v>
      </c>
      <c r="Q21" s="49"/>
      <c r="R21" s="46"/>
      <c r="S21" s="46"/>
      <c r="T21" s="46"/>
      <c r="U21" s="46"/>
      <c r="V21" s="46"/>
      <c r="W21" s="49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8">
        <f>SUM(P21:AV21)</f>
        <v>0</v>
      </c>
      <c r="AX21" s="50"/>
      <c r="AY21" s="71">
        <f>IF(A21="-- Valitse --","",VLOOKUP(A21,Parametres!$B$3:$C$38,2,FALSE))</f>
        <v>0</v>
      </c>
      <c r="AZ21" s="7" t="s">
        <v>5</v>
      </c>
      <c r="BA21" s="7">
        <v>2</v>
      </c>
      <c r="BB21" s="7">
        <v>1</v>
      </c>
      <c r="BC21" s="70">
        <f>SUM(C21:AW21)+666</f>
        <v>666</v>
      </c>
    </row>
    <row r="22" spans="1:58" x14ac:dyDescent="0.25">
      <c r="A22" s="9" t="str">
        <f t="shared" si="3"/>
        <v>-- Valitse korkeakoulu --</v>
      </c>
      <c r="B22" s="9" t="str">
        <f t="shared" si="3"/>
        <v>-- Valitse --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8">
        <f t="shared" ref="P22:P24" si="4">SUM(C22:O22)</f>
        <v>0</v>
      </c>
      <c r="Q22" s="49"/>
      <c r="R22" s="46"/>
      <c r="S22" s="46"/>
      <c r="T22" s="46"/>
      <c r="U22" s="46"/>
      <c r="V22" s="46"/>
      <c r="W22" s="49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8">
        <f t="shared" ref="AW22:AW24" si="5">SUM(P22:AV22)</f>
        <v>0</v>
      </c>
      <c r="AX22" s="69"/>
      <c r="AY22" s="71">
        <f>IF(A22="-- Valitse --","",VLOOKUP(A22,Parametres!$B$3:$C$38,2,FALSE))</f>
        <v>0</v>
      </c>
      <c r="AZ22" s="7" t="s">
        <v>5</v>
      </c>
      <c r="BA22" s="7">
        <v>2</v>
      </c>
      <c r="BB22" s="7">
        <v>2</v>
      </c>
      <c r="BC22" s="70">
        <f t="shared" ref="BC22:BC24" si="6">SUM(C22:AW22)+666</f>
        <v>666</v>
      </c>
      <c r="BD22" s="70"/>
    </row>
    <row r="23" spans="1:58" x14ac:dyDescent="0.25">
      <c r="A23" s="9" t="str">
        <f t="shared" si="3"/>
        <v>-- Valitse konserni --</v>
      </c>
      <c r="B23" s="9" t="str">
        <f t="shared" si="3"/>
        <v>-- Valitse --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8">
        <f t="shared" si="4"/>
        <v>0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9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68"/>
      <c r="AT23" s="69"/>
      <c r="AU23" s="46"/>
      <c r="AV23" s="46"/>
      <c r="AW23" s="48">
        <f t="shared" si="5"/>
        <v>0</v>
      </c>
      <c r="AX23" s="69"/>
      <c r="AY23" s="71">
        <f>IF(A23="-- Valitse --","",VLOOKUP(A23,Parametres!$B$44:$C$79,2,FALSE))</f>
        <v>0</v>
      </c>
      <c r="AZ23" s="7" t="s">
        <v>11</v>
      </c>
      <c r="BA23" s="7">
        <v>2</v>
      </c>
      <c r="BB23" s="7">
        <v>3</v>
      </c>
      <c r="BC23" s="70">
        <f t="shared" si="6"/>
        <v>666</v>
      </c>
      <c r="BD23" s="70"/>
    </row>
    <row r="24" spans="1:58" x14ac:dyDescent="0.25">
      <c r="A24" s="9" t="str">
        <f t="shared" si="3"/>
        <v>-- Valitse konserni --</v>
      </c>
      <c r="B24" s="9" t="str">
        <f t="shared" si="3"/>
        <v>-- Valitse --</v>
      </c>
      <c r="C24" s="46"/>
      <c r="D24" s="46"/>
      <c r="E24" s="46"/>
      <c r="F24" s="1"/>
      <c r="G24" s="46"/>
      <c r="H24" s="46"/>
      <c r="I24" s="46"/>
      <c r="J24" s="46"/>
      <c r="K24" s="46"/>
      <c r="L24" s="46"/>
      <c r="M24" s="46"/>
      <c r="N24" s="46"/>
      <c r="O24" s="46"/>
      <c r="P24" s="48">
        <f t="shared" si="4"/>
        <v>0</v>
      </c>
      <c r="Q24" s="46"/>
      <c r="R24" s="69"/>
      <c r="S24" s="69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68"/>
      <c r="AH24" s="46"/>
      <c r="AI24" s="69"/>
      <c r="AJ24" s="46"/>
      <c r="AK24" s="46"/>
      <c r="AL24" s="46"/>
      <c r="AM24" s="46"/>
      <c r="AN24" s="46"/>
      <c r="AO24" s="46"/>
      <c r="AP24" s="46"/>
      <c r="AQ24" s="46"/>
      <c r="AR24" s="46"/>
      <c r="AS24" s="68"/>
      <c r="AT24" s="46"/>
      <c r="AU24" s="46"/>
      <c r="AV24" s="69"/>
      <c r="AW24" s="48">
        <f t="shared" si="5"/>
        <v>0</v>
      </c>
      <c r="AX24" s="46"/>
      <c r="AY24" s="71">
        <f>IF(A24="-- Valitse --","",VLOOKUP(A24,Parametres!$B$44:$C$79,2,FALSE))</f>
        <v>0</v>
      </c>
      <c r="AZ24" s="7" t="s">
        <v>11</v>
      </c>
      <c r="BA24" s="7">
        <v>2</v>
      </c>
      <c r="BB24" s="7">
        <v>4</v>
      </c>
      <c r="BC24" s="70">
        <f t="shared" si="6"/>
        <v>666</v>
      </c>
      <c r="BD24" s="70"/>
      <c r="BE24" s="1"/>
      <c r="BF24" s="42"/>
    </row>
    <row r="25" spans="1:58" x14ac:dyDescent="0.25">
      <c r="A25" s="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Z25" s="50"/>
      <c r="BB25" s="1"/>
      <c r="BC25" s="1"/>
    </row>
    <row r="26" spans="1:58" ht="15.75" thickBot="1" x14ac:dyDescent="0.3">
      <c r="A26" s="9"/>
      <c r="B26" s="2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3"/>
      <c r="V26" s="23"/>
      <c r="W26" s="23"/>
      <c r="X26" s="23"/>
      <c r="Y26" s="2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V26" s="1"/>
      <c r="AW26" s="1"/>
    </row>
    <row r="27" spans="1:58" x14ac:dyDescent="0.25">
      <c r="A27" s="9"/>
      <c r="B27" s="22"/>
      <c r="C27" s="112" t="s">
        <v>175</v>
      </c>
      <c r="D27" s="113"/>
      <c r="E27" s="113"/>
      <c r="F27" s="113"/>
      <c r="G27" s="113"/>
      <c r="H27" s="1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3"/>
      <c r="V27" s="23"/>
      <c r="W27" s="23"/>
      <c r="X27" s="23"/>
      <c r="Y27" s="2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V27" s="1"/>
      <c r="AW27" s="1"/>
    </row>
    <row r="28" spans="1:58" ht="15.75" thickBot="1" x14ac:dyDescent="0.3">
      <c r="A28" s="24"/>
      <c r="B28" s="25"/>
      <c r="C28" s="13" t="s">
        <v>89</v>
      </c>
      <c r="D28" s="13" t="s">
        <v>90</v>
      </c>
      <c r="E28" s="26" t="s">
        <v>91</v>
      </c>
      <c r="F28" s="13" t="s">
        <v>302</v>
      </c>
      <c r="G28" s="26" t="s">
        <v>303</v>
      </c>
      <c r="H28" s="26" t="s">
        <v>305</v>
      </c>
    </row>
    <row r="29" spans="1:58" ht="15.75" thickBot="1" x14ac:dyDescent="0.3">
      <c r="A29" s="15"/>
      <c r="B29" s="15"/>
      <c r="C29" s="107" t="s">
        <v>92</v>
      </c>
      <c r="D29" s="108"/>
      <c r="E29" s="108"/>
      <c r="F29" s="108"/>
      <c r="G29" s="108"/>
      <c r="H29" s="109"/>
    </row>
    <row r="30" spans="1:58" x14ac:dyDescent="0.25">
      <c r="A30" s="101" t="s">
        <v>365</v>
      </c>
      <c r="B30" s="101" t="s">
        <v>177</v>
      </c>
      <c r="C30" s="110" t="s">
        <v>304</v>
      </c>
      <c r="D30" s="122" t="s">
        <v>179</v>
      </c>
      <c r="E30" s="123"/>
      <c r="F30" s="124"/>
      <c r="G30" s="125" t="s">
        <v>100</v>
      </c>
      <c r="H30" s="125" t="s">
        <v>106</v>
      </c>
    </row>
    <row r="31" spans="1:58" ht="49.5" customHeight="1" thickBot="1" x14ac:dyDescent="0.3">
      <c r="A31" s="102"/>
      <c r="B31" s="102"/>
      <c r="C31" s="111"/>
      <c r="D31" s="27" t="s">
        <v>150</v>
      </c>
      <c r="E31" s="28" t="s">
        <v>121</v>
      </c>
      <c r="F31" s="29" t="s">
        <v>130</v>
      </c>
      <c r="G31" s="126"/>
      <c r="H31" s="126"/>
    </row>
    <row r="32" spans="1:58" ht="14.25" hidden="1" customHeight="1" x14ac:dyDescent="0.25">
      <c r="A32" s="30" t="s">
        <v>180</v>
      </c>
      <c r="B32" s="30" t="s">
        <v>181</v>
      </c>
      <c r="C32" s="40" t="s">
        <v>264</v>
      </c>
      <c r="D32" s="36" t="s">
        <v>265</v>
      </c>
      <c r="E32" s="36" t="s">
        <v>266</v>
      </c>
      <c r="F32" s="36" t="s">
        <v>267</v>
      </c>
      <c r="G32" s="41" t="s">
        <v>268</v>
      </c>
      <c r="H32" s="41" t="s">
        <v>269</v>
      </c>
      <c r="AY32" s="50" t="s">
        <v>270</v>
      </c>
      <c r="AZ32" s="7" t="s">
        <v>392</v>
      </c>
      <c r="BA32" s="7" t="s">
        <v>271</v>
      </c>
      <c r="BB32" s="7" t="s">
        <v>272</v>
      </c>
      <c r="BC32" s="7" t="s">
        <v>273</v>
      </c>
    </row>
    <row r="33" spans="1:55" x14ac:dyDescent="0.25">
      <c r="A33" s="9" t="str">
        <f>A8</f>
        <v>-- Valitse korkeakoulu --</v>
      </c>
      <c r="B33" s="9" t="str">
        <f>B8</f>
        <v>-- Valitse --</v>
      </c>
      <c r="C33" s="48">
        <f>SUM(D33:F33)</f>
        <v>0</v>
      </c>
      <c r="D33" s="46"/>
      <c r="E33" s="46"/>
      <c r="F33" s="46"/>
      <c r="G33" s="46"/>
      <c r="H33" s="46"/>
      <c r="AX33" s="42"/>
      <c r="AY33" s="71">
        <f>IF(A33="-- Valitse --","",VLOOKUP(A33,Parametres!$B$3:$C$38,2,FALSE))</f>
        <v>0</v>
      </c>
      <c r="AZ33" s="7" t="s">
        <v>5</v>
      </c>
      <c r="BA33" s="7">
        <v>3</v>
      </c>
      <c r="BB33" s="7">
        <v>1</v>
      </c>
      <c r="BC33" s="70">
        <f>SUM(C33:H33)+666</f>
        <v>666</v>
      </c>
    </row>
    <row r="34" spans="1:55" x14ac:dyDescent="0.25">
      <c r="A34" s="9" t="str">
        <f>A9</f>
        <v>-- Valitse korkeakoulu --</v>
      </c>
      <c r="B34" s="9" t="str">
        <f>B9</f>
        <v>-- Valitse --</v>
      </c>
      <c r="C34" s="48">
        <f t="shared" ref="C34:C36" si="7">SUM(D34:F34)</f>
        <v>0</v>
      </c>
      <c r="D34" s="46"/>
      <c r="E34" s="46"/>
      <c r="F34" s="46"/>
      <c r="G34" s="46"/>
      <c r="H34" s="46"/>
      <c r="AX34" s="42"/>
      <c r="AY34" s="71">
        <f>IF(A34="-- Valitse --","",VLOOKUP(A34,Parametres!$B$3:$C$38,2,FALSE))</f>
        <v>0</v>
      </c>
      <c r="AZ34" s="7" t="s">
        <v>5</v>
      </c>
      <c r="BA34" s="7">
        <v>3</v>
      </c>
      <c r="BB34" s="7">
        <v>2</v>
      </c>
      <c r="BC34" s="70">
        <f t="shared" ref="BC34:BC36" si="8">SUM(C34:H34)+666</f>
        <v>666</v>
      </c>
    </row>
    <row r="35" spans="1:55" x14ac:dyDescent="0.25">
      <c r="A35" s="9" t="str">
        <f t="shared" ref="A35:B35" si="9">A10</f>
        <v>-- Valitse konserni --</v>
      </c>
      <c r="B35" s="9" t="str">
        <f t="shared" si="9"/>
        <v>-- Valitse --</v>
      </c>
      <c r="C35" s="48">
        <f t="shared" si="7"/>
        <v>0</v>
      </c>
      <c r="D35" s="46"/>
      <c r="E35" s="46"/>
      <c r="F35" s="46"/>
      <c r="G35" s="46"/>
      <c r="H35" s="46"/>
      <c r="AX35" s="42"/>
      <c r="AY35" s="71">
        <f>IF(A35="-- Valitse --","",VLOOKUP(A35,Parametres!$B$44:$C$79,2,FALSE))</f>
        <v>0</v>
      </c>
      <c r="AZ35" s="7" t="s">
        <v>11</v>
      </c>
      <c r="BA35" s="7">
        <v>3</v>
      </c>
      <c r="BB35" s="7">
        <v>3</v>
      </c>
      <c r="BC35" s="70">
        <f t="shared" si="8"/>
        <v>666</v>
      </c>
    </row>
    <row r="36" spans="1:55" x14ac:dyDescent="0.25">
      <c r="A36" s="9" t="str">
        <f t="shared" ref="A36:B36" si="10">A11</f>
        <v>-- Valitse konserni --</v>
      </c>
      <c r="B36" s="9" t="str">
        <f t="shared" si="10"/>
        <v>-- Valitse --</v>
      </c>
      <c r="C36" s="48">
        <f t="shared" si="7"/>
        <v>0</v>
      </c>
      <c r="D36" s="46"/>
      <c r="E36" s="46"/>
      <c r="F36" s="46"/>
      <c r="G36" s="46"/>
      <c r="H36" s="46"/>
      <c r="AX36" s="42"/>
      <c r="AY36" s="71">
        <f>IF(A36="-- Valitse --","",VLOOKUP(A36,Parametres!$B$44:$C$79,2,FALSE))</f>
        <v>0</v>
      </c>
      <c r="AZ36" s="7" t="s">
        <v>11</v>
      </c>
      <c r="BA36" s="7">
        <v>3</v>
      </c>
      <c r="BB36" s="7">
        <v>4</v>
      </c>
      <c r="BC36" s="70">
        <f t="shared" si="8"/>
        <v>666</v>
      </c>
    </row>
  </sheetData>
  <sheetProtection password="CC52" sheet="1" objects="1" scenarios="1"/>
  <protectedRanges>
    <protectedRange sqref="D33:H36" name="Range9"/>
    <protectedRange sqref="U8:Z11 AA8:AA9 AB8:AG11 AH8:AH9 AI8:AM11 AN8:AQ9 AO10:AQ11" name="Range6"/>
    <protectedRange sqref="P10:S11" name="Range5"/>
    <protectedRange sqref="N8:S9" name="Range4"/>
    <protectedRange sqref="G8:M11" name="Range3"/>
    <protectedRange sqref="F10:F11" name="Range2"/>
    <protectedRange sqref="A8:E12" name="Range1"/>
    <protectedRange sqref="A21:O24" name="Range7"/>
    <protectedRange sqref="Q23:Q24 R21:V24 W23:W24 X21:AF24 AG21:AG22 AH21:AR24 AS21:AS22 AT21:AV24" name="Range8"/>
  </protectedRanges>
  <mergeCells count="70">
    <mergeCell ref="AW16:AW19"/>
    <mergeCell ref="C17:C19"/>
    <mergeCell ref="E17:E19"/>
    <mergeCell ref="F17:F19"/>
    <mergeCell ref="G18:G19"/>
    <mergeCell ref="H18:H19"/>
    <mergeCell ref="I18:I19"/>
    <mergeCell ref="N17:N19"/>
    <mergeCell ref="O17:O19"/>
    <mergeCell ref="P17:P19"/>
    <mergeCell ref="Q17:Q19"/>
    <mergeCell ref="R16:S16"/>
    <mergeCell ref="R17:R19"/>
    <mergeCell ref="S17:S19"/>
    <mergeCell ref="AE18:AE19"/>
    <mergeCell ref="T17:T19"/>
    <mergeCell ref="A30:A31"/>
    <mergeCell ref="B30:B31"/>
    <mergeCell ref="C29:H29"/>
    <mergeCell ref="C30:C31"/>
    <mergeCell ref="J18:M18"/>
    <mergeCell ref="C27:H27"/>
    <mergeCell ref="A17:A19"/>
    <mergeCell ref="B17:B19"/>
    <mergeCell ref="D17:D19"/>
    <mergeCell ref="D30:F30"/>
    <mergeCell ref="G30:G31"/>
    <mergeCell ref="H30:H31"/>
    <mergeCell ref="B5:B6"/>
    <mergeCell ref="T5:T6"/>
    <mergeCell ref="AQ5:AQ6"/>
    <mergeCell ref="A5:A6"/>
    <mergeCell ref="U5:Y5"/>
    <mergeCell ref="AG5:AM5"/>
    <mergeCell ref="AN5:AP5"/>
    <mergeCell ref="C5:H5"/>
    <mergeCell ref="I5:M5"/>
    <mergeCell ref="N5:S5"/>
    <mergeCell ref="U17:U19"/>
    <mergeCell ref="AH18:AH19"/>
    <mergeCell ref="AI18:AI19"/>
    <mergeCell ref="AJ18:AJ19"/>
    <mergeCell ref="C4:T4"/>
    <mergeCell ref="G17:M17"/>
    <mergeCell ref="AR4:AR6"/>
    <mergeCell ref="V17:V19"/>
    <mergeCell ref="W17:W19"/>
    <mergeCell ref="X17:X19"/>
    <mergeCell ref="Y18:Y19"/>
    <mergeCell ref="Z18:Z19"/>
    <mergeCell ref="AA18:AA19"/>
    <mergeCell ref="AB18:AB19"/>
    <mergeCell ref="AC18:AC19"/>
    <mergeCell ref="AD18:AD19"/>
    <mergeCell ref="AU18:AU19"/>
    <mergeCell ref="AV18:AV19"/>
    <mergeCell ref="Y17:AJ17"/>
    <mergeCell ref="AK17:AV17"/>
    <mergeCell ref="AP18:AP19"/>
    <mergeCell ref="AQ18:AQ19"/>
    <mergeCell ref="AR18:AR19"/>
    <mergeCell ref="AS18:AS19"/>
    <mergeCell ref="AT18:AT19"/>
    <mergeCell ref="AK18:AK19"/>
    <mergeCell ref="AL18:AL19"/>
    <mergeCell ref="AM18:AM19"/>
    <mergeCell ref="AN18:AN19"/>
    <mergeCell ref="AO18:AO19"/>
    <mergeCell ref="AF18:AF19"/>
    <mergeCell ref="AG18:AG19"/>
  </mergeCells>
  <conditionalFormatting sqref="AW21:AW24">
    <cfRule type="expression" dxfId="2" priority="7">
      <formula>SUM($AW$21:$AW$24)&lt;&gt;SUM($AR$8:$AR$11)</formula>
    </cfRule>
  </conditionalFormatting>
  <conditionalFormatting sqref="AX22">
    <cfRule type="expression" dxfId="1" priority="3">
      <formula>$AX$22&lt;&gt;$AR$9</formula>
    </cfRule>
  </conditionalFormatting>
  <conditionalFormatting sqref="AX23">
    <cfRule type="expression" dxfId="0" priority="2">
      <formula>$AX$23&lt;&gt;$AR$10</formula>
    </cfRule>
  </conditionalFormatting>
  <dataValidations count="5">
    <dataValidation type="whole" allowBlank="1" showInputMessage="1" showErrorMessage="1" sqref="C8:E11 G8:S9 F10:M11 P10:S11 U8:Z11 AB10:AG11 AI10:AM11 AA8:AQ9 AO10:AQ11">
      <formula1>-999999999999999000</formula1>
      <formula2>9999999999999990000</formula2>
    </dataValidation>
    <dataValidation type="whole" allowBlank="1" showInputMessage="1" showErrorMessage="1" sqref="X21:AG22 D33:H36 C21:E24 F21:O23 T24:AH24 AJ24:AU24 Q23:AF23 R21:V22 AT21:AV21 AH21:AS23 AT22 AU22:AV23 Q24 G24:O24 AX24">
      <formula1>-9.99999999999999E+21</formula1>
      <formula2>9.99999999999999E+21</formula2>
    </dataValidation>
    <dataValidation type="list" allowBlank="1" showInputMessage="1" showErrorMessage="1" sqref="A8:A9">
      <formula1>Korkeakoulut</formula1>
    </dataValidation>
    <dataValidation type="list" allowBlank="1" showInputMessage="1" showErrorMessage="1" sqref="A10:A11">
      <formula1>Konsernit</formula1>
    </dataValidation>
    <dataValidation type="list" allowBlank="1" showInputMessage="1" showErrorMessage="1" sqref="B8:B11">
      <formula1>Vuodet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2"/>
  <sheetViews>
    <sheetView workbookViewId="0">
      <selection activeCell="E4" sqref="E4"/>
    </sheetView>
  </sheetViews>
  <sheetFormatPr defaultColWidth="8.85546875" defaultRowHeight="15" x14ac:dyDescent="0.25"/>
  <cols>
    <col min="2" max="2" width="30.140625" bestFit="1" customWidth="1"/>
    <col min="3" max="3" width="8.85546875" style="43"/>
  </cols>
  <sheetData>
    <row r="2" spans="1:6" x14ac:dyDescent="0.25">
      <c r="A2" s="2" t="s">
        <v>339</v>
      </c>
      <c r="B2" s="2"/>
      <c r="D2" s="2"/>
      <c r="E2" s="2" t="s">
        <v>151</v>
      </c>
      <c r="F2" s="2"/>
    </row>
    <row r="3" spans="1:6" x14ac:dyDescent="0.25">
      <c r="A3" s="2"/>
      <c r="B3" s="3" t="s">
        <v>362</v>
      </c>
      <c r="D3" s="2"/>
      <c r="E3" s="3" t="s">
        <v>152</v>
      </c>
      <c r="F3" s="2"/>
    </row>
    <row r="4" spans="1:6" x14ac:dyDescent="0.25">
      <c r="A4" s="2"/>
      <c r="B4" s="2" t="s">
        <v>334</v>
      </c>
      <c r="C4" s="43" t="s">
        <v>335</v>
      </c>
      <c r="E4" s="51">
        <v>2021</v>
      </c>
      <c r="F4" s="51">
        <v>2021</v>
      </c>
    </row>
    <row r="5" spans="1:6" x14ac:dyDescent="0.25">
      <c r="A5" s="2"/>
      <c r="B5" s="2" t="s">
        <v>153</v>
      </c>
      <c r="C5" s="43" t="s">
        <v>367</v>
      </c>
      <c r="E5" s="51">
        <v>2022</v>
      </c>
      <c r="F5" s="51">
        <v>2022</v>
      </c>
    </row>
    <row r="6" spans="1:6" x14ac:dyDescent="0.25">
      <c r="A6" s="2"/>
      <c r="B6" s="2" t="s">
        <v>154</v>
      </c>
      <c r="C6" s="43" t="s">
        <v>336</v>
      </c>
      <c r="E6" s="2"/>
      <c r="F6" s="2"/>
    </row>
    <row r="7" spans="1:6" x14ac:dyDescent="0.25">
      <c r="A7" s="2"/>
      <c r="B7" s="2" t="s">
        <v>155</v>
      </c>
      <c r="C7" s="43" t="s">
        <v>368</v>
      </c>
      <c r="E7" s="2"/>
      <c r="F7" s="2"/>
    </row>
    <row r="8" spans="1:6" x14ac:dyDescent="0.25">
      <c r="A8" s="2"/>
      <c r="B8" s="2" t="s">
        <v>156</v>
      </c>
      <c r="C8" s="43" t="s">
        <v>369</v>
      </c>
      <c r="E8" s="2"/>
      <c r="F8" s="2"/>
    </row>
    <row r="9" spans="1:6" x14ac:dyDescent="0.25">
      <c r="A9" s="2"/>
      <c r="B9" s="2" t="s">
        <v>404</v>
      </c>
      <c r="C9" s="43" t="s">
        <v>370</v>
      </c>
      <c r="E9" s="2"/>
      <c r="F9" s="2"/>
    </row>
    <row r="10" spans="1:6" x14ac:dyDescent="0.25">
      <c r="A10" s="2"/>
      <c r="B10" s="2" t="s">
        <v>157</v>
      </c>
      <c r="C10" s="43" t="s">
        <v>371</v>
      </c>
      <c r="E10" s="2"/>
      <c r="F10" s="2"/>
    </row>
    <row r="11" spans="1:6" x14ac:dyDescent="0.25">
      <c r="A11" s="2"/>
      <c r="B11" s="2" t="s">
        <v>158</v>
      </c>
      <c r="C11" s="43" t="s">
        <v>372</v>
      </c>
      <c r="E11" s="2"/>
      <c r="F11" s="2"/>
    </row>
    <row r="12" spans="1:6" s="2" customFormat="1" x14ac:dyDescent="0.25">
      <c r="B12" s="2" t="s">
        <v>274</v>
      </c>
      <c r="C12" s="43" t="s">
        <v>275</v>
      </c>
    </row>
    <row r="13" spans="1:6" x14ac:dyDescent="0.25">
      <c r="A13" s="2"/>
      <c r="B13" s="2" t="s">
        <v>159</v>
      </c>
      <c r="C13" s="43" t="s">
        <v>337</v>
      </c>
      <c r="E13" s="2"/>
      <c r="F13" s="2"/>
    </row>
    <row r="14" spans="1:6" x14ac:dyDescent="0.25">
      <c r="A14" s="2"/>
      <c r="B14" s="2" t="s">
        <v>160</v>
      </c>
      <c r="C14" s="43" t="s">
        <v>338</v>
      </c>
      <c r="E14" s="2"/>
      <c r="F14" s="2"/>
    </row>
    <row r="15" spans="1:6" x14ac:dyDescent="0.25">
      <c r="A15" s="2"/>
      <c r="B15" s="2" t="s">
        <v>161</v>
      </c>
      <c r="C15" s="43" t="s">
        <v>373</v>
      </c>
    </row>
    <row r="16" spans="1:6" x14ac:dyDescent="0.25">
      <c r="A16" s="2"/>
      <c r="B16" s="2" t="s">
        <v>162</v>
      </c>
      <c r="C16" s="43" t="s">
        <v>374</v>
      </c>
    </row>
    <row r="17" spans="2:3" s="2" customFormat="1" x14ac:dyDescent="0.25">
      <c r="B17" s="2" t="s">
        <v>308</v>
      </c>
      <c r="C17" s="43" t="s">
        <v>375</v>
      </c>
    </row>
    <row r="18" spans="2:3" s="2" customFormat="1" x14ac:dyDescent="0.25">
      <c r="B18" s="2" t="s">
        <v>309</v>
      </c>
      <c r="C18" s="43" t="s">
        <v>376</v>
      </c>
    </row>
    <row r="19" spans="2:3" s="2" customFormat="1" x14ac:dyDescent="0.25">
      <c r="B19" s="2" t="s">
        <v>310</v>
      </c>
      <c r="C19" s="43" t="s">
        <v>311</v>
      </c>
    </row>
    <row r="20" spans="2:3" s="2" customFormat="1" x14ac:dyDescent="0.25">
      <c r="B20" s="2" t="s">
        <v>312</v>
      </c>
      <c r="C20" s="43" t="s">
        <v>377</v>
      </c>
    </row>
    <row r="21" spans="2:3" s="2" customFormat="1" x14ac:dyDescent="0.25">
      <c r="B21" s="2" t="s">
        <v>313</v>
      </c>
      <c r="C21" s="43" t="s">
        <v>378</v>
      </c>
    </row>
    <row r="22" spans="2:3" s="2" customFormat="1" x14ac:dyDescent="0.25">
      <c r="B22" s="2" t="s">
        <v>314</v>
      </c>
      <c r="C22" s="43" t="s">
        <v>379</v>
      </c>
    </row>
    <row r="23" spans="2:3" s="2" customFormat="1" x14ac:dyDescent="0.25">
      <c r="B23" s="2" t="s">
        <v>315</v>
      </c>
      <c r="C23" s="43" t="s">
        <v>316</v>
      </c>
    </row>
    <row r="24" spans="2:3" s="2" customFormat="1" x14ac:dyDescent="0.25">
      <c r="B24" s="2" t="s">
        <v>317</v>
      </c>
      <c r="C24" s="43" t="s">
        <v>380</v>
      </c>
    </row>
    <row r="25" spans="2:3" s="2" customFormat="1" x14ac:dyDescent="0.25">
      <c r="B25" s="2" t="s">
        <v>318</v>
      </c>
      <c r="C25" s="43" t="s">
        <v>381</v>
      </c>
    </row>
    <row r="26" spans="2:3" s="2" customFormat="1" x14ac:dyDescent="0.25">
      <c r="B26" s="2" t="s">
        <v>400</v>
      </c>
      <c r="C26" s="43" t="s">
        <v>401</v>
      </c>
    </row>
    <row r="27" spans="2:3" s="2" customFormat="1" x14ac:dyDescent="0.25">
      <c r="B27" s="2" t="s">
        <v>319</v>
      </c>
      <c r="C27" s="43" t="s">
        <v>320</v>
      </c>
    </row>
    <row r="28" spans="2:3" s="2" customFormat="1" x14ac:dyDescent="0.25">
      <c r="B28" s="2" t="s">
        <v>321</v>
      </c>
      <c r="C28" s="43" t="s">
        <v>382</v>
      </c>
    </row>
    <row r="29" spans="2:3" s="2" customFormat="1" x14ac:dyDescent="0.25">
      <c r="B29" s="2" t="s">
        <v>322</v>
      </c>
      <c r="C29" s="43" t="s">
        <v>323</v>
      </c>
    </row>
    <row r="30" spans="2:3" s="2" customFormat="1" x14ac:dyDescent="0.25">
      <c r="B30" s="2" t="s">
        <v>324</v>
      </c>
      <c r="C30" s="43" t="s">
        <v>383</v>
      </c>
    </row>
    <row r="31" spans="2:3" s="2" customFormat="1" x14ac:dyDescent="0.25">
      <c r="B31" s="2" t="s">
        <v>325</v>
      </c>
      <c r="C31" s="43" t="s">
        <v>384</v>
      </c>
    </row>
    <row r="32" spans="2:3" s="2" customFormat="1" x14ac:dyDescent="0.25">
      <c r="B32" s="2" t="s">
        <v>326</v>
      </c>
      <c r="C32" s="43" t="s">
        <v>385</v>
      </c>
    </row>
    <row r="33" spans="1:8" s="2" customFormat="1" x14ac:dyDescent="0.25">
      <c r="B33" s="2" t="s">
        <v>327</v>
      </c>
      <c r="C33" s="43" t="s">
        <v>386</v>
      </c>
    </row>
    <row r="34" spans="1:8" s="2" customFormat="1" x14ac:dyDescent="0.25">
      <c r="B34" s="2" t="s">
        <v>328</v>
      </c>
      <c r="C34" s="43" t="s">
        <v>387</v>
      </c>
    </row>
    <row r="35" spans="1:8" s="2" customFormat="1" x14ac:dyDescent="0.25">
      <c r="B35" s="2" t="s">
        <v>329</v>
      </c>
      <c r="C35" s="43" t="s">
        <v>388</v>
      </c>
    </row>
    <row r="36" spans="1:8" s="2" customFormat="1" x14ac:dyDescent="0.25">
      <c r="B36" s="2" t="s">
        <v>330</v>
      </c>
      <c r="C36" s="43" t="s">
        <v>389</v>
      </c>
    </row>
    <row r="37" spans="1:8" s="2" customFormat="1" x14ac:dyDescent="0.25">
      <c r="B37" s="2" t="s">
        <v>331</v>
      </c>
      <c r="C37" s="43" t="s">
        <v>390</v>
      </c>
    </row>
    <row r="38" spans="1:8" s="2" customFormat="1" x14ac:dyDescent="0.25">
      <c r="B38" s="2" t="s">
        <v>332</v>
      </c>
      <c r="C38" s="43" t="s">
        <v>333</v>
      </c>
    </row>
    <row r="39" spans="1:8" s="2" customFormat="1" x14ac:dyDescent="0.25">
      <c r="C39" s="43"/>
    </row>
    <row r="40" spans="1:8" s="2" customFormat="1" x14ac:dyDescent="0.25">
      <c r="C40" s="43"/>
    </row>
    <row r="41" spans="1:8" s="2" customFormat="1" x14ac:dyDescent="0.25">
      <c r="C41" s="43"/>
    </row>
    <row r="42" spans="1:8" s="2" customFormat="1" x14ac:dyDescent="0.25">
      <c r="C42" s="43"/>
    </row>
    <row r="43" spans="1:8" s="2" customFormat="1" x14ac:dyDescent="0.25">
      <c r="A43" s="2" t="s">
        <v>163</v>
      </c>
      <c r="C43" s="43"/>
    </row>
    <row r="44" spans="1:8" x14ac:dyDescent="0.25">
      <c r="B44" s="3" t="s">
        <v>363</v>
      </c>
    </row>
    <row r="45" spans="1:8" x14ac:dyDescent="0.25">
      <c r="A45" s="2"/>
      <c r="B45" s="2" t="s">
        <v>340</v>
      </c>
      <c r="C45" s="43" t="s">
        <v>335</v>
      </c>
    </row>
    <row r="46" spans="1:8" x14ac:dyDescent="0.25">
      <c r="B46" s="2" t="s">
        <v>164</v>
      </c>
      <c r="C46" s="43" t="s">
        <v>367</v>
      </c>
    </row>
    <row r="47" spans="1:8" x14ac:dyDescent="0.25">
      <c r="A47" s="2"/>
      <c r="B47" s="2" t="s">
        <v>165</v>
      </c>
      <c r="C47" s="43" t="s">
        <v>336</v>
      </c>
      <c r="H47" s="2"/>
    </row>
    <row r="48" spans="1:8" x14ac:dyDescent="0.25">
      <c r="A48" s="2"/>
      <c r="B48" s="2" t="s">
        <v>166</v>
      </c>
      <c r="C48" s="43" t="s">
        <v>368</v>
      </c>
      <c r="H48" s="2"/>
    </row>
    <row r="49" spans="1:8" x14ac:dyDescent="0.25">
      <c r="A49" s="2"/>
      <c r="B49" s="2" t="s">
        <v>167</v>
      </c>
      <c r="C49" s="43" t="s">
        <v>369</v>
      </c>
      <c r="H49" s="2"/>
    </row>
    <row r="50" spans="1:8" x14ac:dyDescent="0.25">
      <c r="A50" s="2"/>
      <c r="B50" s="2" t="s">
        <v>403</v>
      </c>
      <c r="C50" s="43" t="s">
        <v>370</v>
      </c>
      <c r="H50" s="2"/>
    </row>
    <row r="51" spans="1:8" x14ac:dyDescent="0.25">
      <c r="A51" s="2"/>
      <c r="B51" s="2" t="s">
        <v>168</v>
      </c>
      <c r="C51" s="43" t="s">
        <v>371</v>
      </c>
      <c r="H51" s="2"/>
    </row>
    <row r="52" spans="1:8" x14ac:dyDescent="0.25">
      <c r="A52" s="2"/>
      <c r="B52" s="2" t="s">
        <v>169</v>
      </c>
      <c r="C52" s="43" t="s">
        <v>372</v>
      </c>
      <c r="H52" s="2"/>
    </row>
    <row r="53" spans="1:8" x14ac:dyDescent="0.25">
      <c r="A53" s="2"/>
      <c r="B53" s="2" t="s">
        <v>276</v>
      </c>
      <c r="C53" s="43" t="s">
        <v>275</v>
      </c>
      <c r="H53" s="2"/>
    </row>
    <row r="54" spans="1:8" s="2" customFormat="1" x14ac:dyDescent="0.25">
      <c r="B54" s="2" t="s">
        <v>170</v>
      </c>
      <c r="C54" s="43" t="s">
        <v>337</v>
      </c>
    </row>
    <row r="55" spans="1:8" x14ac:dyDescent="0.25">
      <c r="A55" s="2"/>
      <c r="B55" s="2" t="s">
        <v>171</v>
      </c>
      <c r="C55" s="43" t="s">
        <v>338</v>
      </c>
      <c r="H55" s="2"/>
    </row>
    <row r="56" spans="1:8" x14ac:dyDescent="0.25">
      <c r="A56" s="2"/>
      <c r="B56" s="2" t="s">
        <v>172</v>
      </c>
      <c r="C56" s="43" t="s">
        <v>373</v>
      </c>
      <c r="H56" s="2"/>
    </row>
    <row r="57" spans="1:8" x14ac:dyDescent="0.25">
      <c r="A57" s="2"/>
      <c r="B57" s="2" t="s">
        <v>173</v>
      </c>
      <c r="C57" s="43" t="s">
        <v>374</v>
      </c>
      <c r="H57" s="2"/>
    </row>
    <row r="58" spans="1:8" x14ac:dyDescent="0.25">
      <c r="A58" s="2"/>
      <c r="B58" s="2" t="s">
        <v>341</v>
      </c>
      <c r="C58" s="43" t="s">
        <v>375</v>
      </c>
      <c r="H58" s="2"/>
    </row>
    <row r="59" spans="1:8" x14ac:dyDescent="0.25">
      <c r="A59" s="2"/>
      <c r="B59" t="s">
        <v>342</v>
      </c>
      <c r="C59" s="43" t="s">
        <v>376</v>
      </c>
      <c r="H59" s="2"/>
    </row>
    <row r="60" spans="1:8" x14ac:dyDescent="0.25">
      <c r="A60" s="2"/>
      <c r="B60" t="s">
        <v>343</v>
      </c>
      <c r="C60" s="43" t="s">
        <v>311</v>
      </c>
      <c r="H60" s="2"/>
    </row>
    <row r="61" spans="1:8" x14ac:dyDescent="0.25">
      <c r="A61" s="2"/>
      <c r="B61" t="s">
        <v>344</v>
      </c>
      <c r="C61" s="43" t="s">
        <v>377</v>
      </c>
      <c r="H61" s="2"/>
    </row>
    <row r="62" spans="1:8" x14ac:dyDescent="0.25">
      <c r="B62" t="s">
        <v>345</v>
      </c>
      <c r="C62" s="43" t="s">
        <v>378</v>
      </c>
      <c r="H62" s="2"/>
    </row>
    <row r="63" spans="1:8" x14ac:dyDescent="0.25">
      <c r="B63" t="s">
        <v>346</v>
      </c>
      <c r="C63" s="43" t="s">
        <v>379</v>
      </c>
      <c r="H63" s="2"/>
    </row>
    <row r="64" spans="1:8" x14ac:dyDescent="0.25">
      <c r="B64" t="s">
        <v>347</v>
      </c>
      <c r="C64" s="43" t="s">
        <v>316</v>
      </c>
      <c r="H64" s="2"/>
    </row>
    <row r="65" spans="1:8" x14ac:dyDescent="0.25">
      <c r="B65" s="2" t="s">
        <v>348</v>
      </c>
      <c r="C65" s="43" t="s">
        <v>380</v>
      </c>
      <c r="H65" s="2"/>
    </row>
    <row r="66" spans="1:8" x14ac:dyDescent="0.25">
      <c r="B66" s="5" t="s">
        <v>349</v>
      </c>
      <c r="C66" s="43" t="s">
        <v>381</v>
      </c>
      <c r="H66" s="2"/>
    </row>
    <row r="67" spans="1:8" x14ac:dyDescent="0.25">
      <c r="B67" s="5" t="s">
        <v>402</v>
      </c>
      <c r="C67" s="43" t="s">
        <v>401</v>
      </c>
      <c r="H67" s="2"/>
    </row>
    <row r="68" spans="1:8" x14ac:dyDescent="0.25">
      <c r="A68" s="2"/>
      <c r="B68" s="2" t="s">
        <v>350</v>
      </c>
      <c r="C68" s="43" t="s">
        <v>320</v>
      </c>
      <c r="H68" s="2"/>
    </row>
    <row r="69" spans="1:8" x14ac:dyDescent="0.25">
      <c r="A69" s="43"/>
      <c r="B69" s="2" t="s">
        <v>351</v>
      </c>
      <c r="C69" s="43" t="s">
        <v>382</v>
      </c>
      <c r="H69" s="2"/>
    </row>
    <row r="70" spans="1:8" x14ac:dyDescent="0.25">
      <c r="A70" s="43"/>
      <c r="B70" s="2" t="s">
        <v>352</v>
      </c>
      <c r="C70" s="43" t="s">
        <v>323</v>
      </c>
      <c r="H70" s="2"/>
    </row>
    <row r="71" spans="1:8" x14ac:dyDescent="0.25">
      <c r="A71" s="43"/>
      <c r="B71" s="2" t="s">
        <v>353</v>
      </c>
      <c r="C71" s="43" t="s">
        <v>383</v>
      </c>
      <c r="H71" s="2"/>
    </row>
    <row r="72" spans="1:8" x14ac:dyDescent="0.25">
      <c r="A72" s="43"/>
      <c r="B72" s="2" t="s">
        <v>354</v>
      </c>
      <c r="C72" s="43" t="s">
        <v>384</v>
      </c>
      <c r="H72" s="2"/>
    </row>
    <row r="73" spans="1:8" x14ac:dyDescent="0.25">
      <c r="A73" s="43"/>
      <c r="B73" s="2" t="s">
        <v>355</v>
      </c>
      <c r="C73" s="43" t="s">
        <v>385</v>
      </c>
      <c r="H73" s="2"/>
    </row>
    <row r="74" spans="1:8" x14ac:dyDescent="0.25">
      <c r="A74" s="43"/>
      <c r="B74" s="2" t="s">
        <v>356</v>
      </c>
      <c r="C74" s="43" t="s">
        <v>386</v>
      </c>
      <c r="H74" s="2"/>
    </row>
    <row r="75" spans="1:8" x14ac:dyDescent="0.25">
      <c r="A75" s="43"/>
      <c r="B75" s="2" t="s">
        <v>357</v>
      </c>
      <c r="C75" s="43" t="s">
        <v>387</v>
      </c>
      <c r="H75" s="2"/>
    </row>
    <row r="76" spans="1:8" x14ac:dyDescent="0.25">
      <c r="A76" s="43"/>
      <c r="B76" s="2" t="s">
        <v>358</v>
      </c>
      <c r="C76" s="43" t="s">
        <v>388</v>
      </c>
      <c r="H76" s="2"/>
    </row>
    <row r="77" spans="1:8" x14ac:dyDescent="0.25">
      <c r="A77" s="43"/>
      <c r="B77" s="2" t="s">
        <v>359</v>
      </c>
      <c r="C77" s="43" t="s">
        <v>389</v>
      </c>
      <c r="H77" s="2"/>
    </row>
    <row r="78" spans="1:8" x14ac:dyDescent="0.25">
      <c r="A78" s="43"/>
      <c r="B78" s="2" t="s">
        <v>360</v>
      </c>
      <c r="C78" s="43" t="s">
        <v>390</v>
      </c>
      <c r="H78" s="2"/>
    </row>
    <row r="79" spans="1:8" x14ac:dyDescent="0.25">
      <c r="A79" s="43"/>
      <c r="B79" s="2" t="s">
        <v>361</v>
      </c>
      <c r="C79" s="43" t="s">
        <v>333</v>
      </c>
      <c r="H79" s="2"/>
    </row>
    <row r="80" spans="1:8" x14ac:dyDescent="0.25">
      <c r="A80" s="43"/>
      <c r="B80" s="2"/>
      <c r="H80" s="2"/>
    </row>
    <row r="81" spans="1:8" x14ac:dyDescent="0.25">
      <c r="A81" s="43"/>
      <c r="B81" s="2"/>
      <c r="H81" s="2"/>
    </row>
    <row r="82" spans="1:8" x14ac:dyDescent="0.25">
      <c r="A82" s="43"/>
      <c r="B82" s="2"/>
    </row>
    <row r="83" spans="1:8" x14ac:dyDescent="0.25">
      <c r="A83" s="43"/>
      <c r="B83" s="2"/>
    </row>
    <row r="84" spans="1:8" x14ac:dyDescent="0.25">
      <c r="A84" s="43"/>
      <c r="B84" s="2"/>
    </row>
    <row r="85" spans="1:8" x14ac:dyDescent="0.25">
      <c r="A85" s="43"/>
      <c r="B85" s="2"/>
    </row>
    <row r="86" spans="1:8" x14ac:dyDescent="0.25">
      <c r="A86" s="43"/>
      <c r="B86" s="2"/>
    </row>
    <row r="87" spans="1:8" x14ac:dyDescent="0.25">
      <c r="A87" s="43"/>
    </row>
    <row r="88" spans="1:8" x14ac:dyDescent="0.25">
      <c r="A88" s="43"/>
    </row>
    <row r="89" spans="1:8" x14ac:dyDescent="0.25">
      <c r="A89" s="43"/>
    </row>
    <row r="90" spans="1:8" x14ac:dyDescent="0.25">
      <c r="A90" s="43"/>
    </row>
    <row r="98" spans="1:2" ht="15.75" x14ac:dyDescent="0.3">
      <c r="B98" s="4"/>
    </row>
    <row r="102" spans="1:2" x14ac:dyDescent="0.25">
      <c r="A1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Talous 2</vt:lpstr>
      <vt:lpstr>Parametres</vt:lpstr>
      <vt:lpstr>Konsernit</vt:lpstr>
      <vt:lpstr>Korkeakoulut</vt:lpstr>
      <vt:lpstr>Vuodet</vt:lpstr>
    </vt:vector>
  </TitlesOfParts>
  <Company>OPM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Ville Hämäläinen</cp:lastModifiedBy>
  <dcterms:created xsi:type="dcterms:W3CDTF">2012-03-14T15:48:58Z</dcterms:created>
  <dcterms:modified xsi:type="dcterms:W3CDTF">2022-07-15T06:27:44Z</dcterms:modified>
</cp:coreProperties>
</file>