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C52" lockStructure="1"/>
  <bookViews>
    <workbookView xWindow="0" yWindow="0" windowWidth="23145" windowHeight="10935"/>
  </bookViews>
  <sheets>
    <sheet name="5 kustannustiedot" sheetId="1" r:id="rId1"/>
    <sheet name="Parametres" sheetId="2" state="hidden" r:id="rId2"/>
    <sheet name="Taul1" sheetId="3" state="hidden" r:id="rId3"/>
    <sheet name="Taul2" sheetId="4" state="hidden" r:id="rId4"/>
  </sheets>
  <definedNames>
    <definedName name="Koulutusala">Parametres!$B$41:$B$62</definedName>
    <definedName name="Koulutusalat">Parametres!$B$41:$B$62</definedName>
    <definedName name="Opintoalat">Parametres!$E$40:$E$60</definedName>
    <definedName name="Vuosi">Parametres!$E$3:$E$4</definedName>
    <definedName name="Yliopistot">Parametres!$B$3:$B$17</definedName>
  </definedNames>
  <calcPr calcId="145621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12" i="1"/>
  <c r="P13" i="1"/>
  <c r="P14" i="1"/>
  <c r="P15" i="1"/>
  <c r="P16" i="1"/>
  <c r="P17" i="1"/>
  <c r="P18" i="1"/>
  <c r="P19" i="1"/>
  <c r="P20" i="1"/>
  <c r="P21" i="1"/>
  <c r="P22" i="1"/>
  <c r="P23" i="1"/>
  <c r="P12" i="1"/>
  <c r="O11" i="1"/>
  <c r="A13" i="1"/>
  <c r="O13" i="1" s="1"/>
  <c r="A14" i="1"/>
  <c r="O14" i="1" s="1"/>
  <c r="A15" i="1"/>
  <c r="O15" i="1" s="1"/>
  <c r="A16" i="1"/>
  <c r="O16" i="1" s="1"/>
  <c r="A17" i="1"/>
  <c r="O17" i="1" s="1"/>
  <c r="A18" i="1"/>
  <c r="O18" i="1" s="1"/>
  <c r="A19" i="1"/>
  <c r="O19" i="1" s="1"/>
  <c r="A20" i="1"/>
  <c r="O20" i="1" s="1"/>
  <c r="A21" i="1"/>
  <c r="O21" i="1" s="1"/>
  <c r="A22" i="1"/>
  <c r="O22" i="1" s="1"/>
  <c r="A23" i="1"/>
  <c r="O23" i="1" s="1"/>
  <c r="A12" i="1"/>
  <c r="O12" i="1" s="1"/>
  <c r="M11" i="1"/>
  <c r="D13" i="1"/>
  <c r="D14" i="1"/>
  <c r="D15" i="1"/>
  <c r="D16" i="1"/>
  <c r="D17" i="1"/>
  <c r="D18" i="1"/>
  <c r="D19" i="1"/>
  <c r="D20" i="1"/>
  <c r="D21" i="1"/>
  <c r="D22" i="1"/>
  <c r="D23" i="1"/>
  <c r="H11" i="1" l="1"/>
  <c r="L11" i="1" l="1"/>
  <c r="K11" i="1"/>
  <c r="G11" i="1"/>
  <c r="I11" i="1"/>
  <c r="F11" i="1"/>
  <c r="J12" i="1"/>
  <c r="J13" i="1"/>
  <c r="J14" i="1"/>
  <c r="J15" i="1"/>
  <c r="J16" i="1"/>
  <c r="J17" i="1"/>
  <c r="J18" i="1"/>
  <c r="J19" i="1"/>
  <c r="J20" i="1"/>
  <c r="J21" i="1"/>
  <c r="J22" i="1"/>
  <c r="J23" i="1"/>
  <c r="E13" i="1"/>
  <c r="E14" i="1"/>
  <c r="E15" i="1"/>
  <c r="E16" i="1"/>
  <c r="E17" i="1"/>
  <c r="E18" i="1"/>
  <c r="E19" i="1"/>
  <c r="E20" i="1"/>
  <c r="E21" i="1"/>
  <c r="E22" i="1"/>
  <c r="E23" i="1"/>
  <c r="E12" i="1"/>
  <c r="D12" i="1" s="1"/>
  <c r="J11" i="1" l="1"/>
  <c r="E11" i="1"/>
  <c r="D11" i="1" s="1"/>
</calcChain>
</file>

<file path=xl/sharedStrings.xml><?xml version="1.0" encoding="utf-8"?>
<sst xmlns="http://schemas.openxmlformats.org/spreadsheetml/2006/main" count="136" uniqueCount="82">
  <si>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</si>
  <si>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</si>
  <si>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</si>
  <si>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</si>
  <si>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</si>
  <si>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</si>
  <si>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</si>
  <si>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</si>
  <si>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</si>
  <si>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</si>
  <si>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</si>
  <si>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</si>
  <si>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r>
      <t xml:space="preserve">Tilikauden vuosi YYYY
</t>
    </r>
    <r>
      <rPr>
        <sz val="8"/>
        <rFont val="Arial"/>
        <family val="2"/>
      </rPr>
      <t>Tilikausi
 1.1.-31.12. 20XX</t>
    </r>
  </si>
  <si>
    <t>josta</t>
  </si>
  <si>
    <t>Muu koulutus</t>
  </si>
  <si>
    <t>-- Valitse --</t>
  </si>
  <si>
    <t>Perustutkintojen
osat</t>
  </si>
  <si>
    <t>Koulutustoiminta yhteensä</t>
  </si>
  <si>
    <t>Tutkimus- ja kehitystoiminta</t>
  </si>
  <si>
    <t>Tutkintokoulutus</t>
  </si>
  <si>
    <t>Ammatillinen opettajankoulutus</t>
  </si>
  <si>
    <t>Ylempi amk-koulutus</t>
  </si>
  <si>
    <t>T&amp;k-toiminta</t>
  </si>
  <si>
    <t>Muu yhteis-kunnallinen toiminta</t>
  </si>
  <si>
    <t>1 Kasvatusalat</t>
  </si>
  <si>
    <t>2 Taiteet ja kulttuurialat</t>
  </si>
  <si>
    <t>3 Humanistiset alat</t>
  </si>
  <si>
    <t>4 Yhteiskuntatieteet</t>
  </si>
  <si>
    <t xml:space="preserve">5 Liiketalous, hallinto ja oikeustieteet </t>
  </si>
  <si>
    <t>6 Luonnontieteet</t>
  </si>
  <si>
    <t xml:space="preserve">7 Tietojenkäsittely ja tietoliikenneliikenne </t>
  </si>
  <si>
    <t>8 Tekniikan alat</t>
  </si>
  <si>
    <t>9 Maatalous- ja metsätieteelliset alat</t>
  </si>
  <si>
    <t>10 Lääketieteet</t>
  </si>
  <si>
    <t>11 Terveys- ja hyvinvointialat</t>
  </si>
  <si>
    <t>12 Palvelualat</t>
  </si>
  <si>
    <t>Hämeen ammattikorkeakoulu</t>
  </si>
  <si>
    <t xml:space="preserve">Karelia-ammattikorkeakoulu  </t>
  </si>
  <si>
    <t>Lahden ammattikorkeakoulu</t>
  </si>
  <si>
    <t>Oulun seudun ammattikorkeakoulu</t>
  </si>
  <si>
    <t>Seinäjoen ammattikorkeakoulu</t>
  </si>
  <si>
    <t>Kajaanin ammattikorkeakoulu</t>
  </si>
  <si>
    <t>Jyväskylän ammattikorkeakoulu</t>
  </si>
  <si>
    <t>Mikkelin ammattikorkeakoulu</t>
  </si>
  <si>
    <t>Satakunnan ammattikorkeakoulu</t>
  </si>
  <si>
    <t xml:space="preserve">Turun ammattikorkeakoulu </t>
  </si>
  <si>
    <t xml:space="preserve">Arcada - Nylands svenska yrkeshögskola </t>
  </si>
  <si>
    <t>Centria-ammattikorkeakoulu</t>
  </si>
  <si>
    <t>Savonia-ammattikorkeakoulu</t>
  </si>
  <si>
    <t>Kymenlaakson ammattikorkeakoulu</t>
  </si>
  <si>
    <t>Saimaan ammattikorkeakoulu</t>
  </si>
  <si>
    <t>Diakonia-ammattikorkeakoulu</t>
  </si>
  <si>
    <t xml:space="preserve">Vaasan ammattikorkeakoulu </t>
  </si>
  <si>
    <t>Laurea-ammattikorkeakoulu</t>
  </si>
  <si>
    <t>Tampereen ammattikorkeakoulu</t>
  </si>
  <si>
    <t>Humanistinen ammattikorkeakoulu</t>
  </si>
  <si>
    <t xml:space="preserve">Haaga-Helia ammattikorkeakoulu </t>
  </si>
  <si>
    <t>Metropolia ammattikorkeakoulu</t>
  </si>
  <si>
    <t>Yrkeshögskolan Novia</t>
  </si>
  <si>
    <t>Lapin ammattikorkeakoulu</t>
  </si>
  <si>
    <t xml:space="preserve">Ammattikorkeakoulu
</t>
  </si>
  <si>
    <t>N</t>
  </si>
  <si>
    <t>Ohjauksen ala</t>
  </si>
  <si>
    <t>Ohjauksen alat yhteensä</t>
  </si>
  <si>
    <t>TIEDONKERUULOMAKE 5: Ammattikorkeakoulujen perustehtävän kokonaiskustannukset</t>
  </si>
  <si>
    <t>Ammattikorkeakoulun perustehtävän kokonaiskustannukset yhteensä</t>
  </si>
  <si>
    <t>OKM ohjauksen ala</t>
  </si>
  <si>
    <t>Ammattikorkeakoulu</t>
  </si>
  <si>
    <t>Tilikausi</t>
  </si>
  <si>
    <t>Muu yhteiskunnallinen toiminta</t>
  </si>
  <si>
    <t>Perustutkintojen osat</t>
  </si>
  <si>
    <t>Kokonaiskustannukset yhteensa</t>
  </si>
  <si>
    <t>Koulutustoiminta yhteensa</t>
  </si>
  <si>
    <t>Tutkimus- ja kehitystoiminta yhteensä</t>
  </si>
  <si>
    <t>AMK_koodi</t>
  </si>
  <si>
    <t>RIVInro</t>
  </si>
  <si>
    <t>4 Yhteiskunnalliset alat</t>
  </si>
  <si>
    <t>Oulun ammattikorkeakoulu</t>
  </si>
  <si>
    <t>5 Kauppa, hallinto ja oikeustieteet</t>
  </si>
  <si>
    <t>7 Tietojenkäsittely ja tietoliikenne</t>
  </si>
  <si>
    <t>9 Maa- ja metsätalousalat</t>
  </si>
  <si>
    <t>Kaikki kustannukset jaetaan ohjauksen aloille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</si>
</sst>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 Unicode M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60">
    <xf numFmtId="0" fontId="0" fillId="0" borderId="0" xfId="0"/>
    <xf numFmtId="0" fontId="0" fillId="0" borderId="0" xfId="0"/>
    <xf numFmtId="0" fontId="1" fillId="0" borderId="0" xfId="0" quotePrefix="1" applyFont="1"/>
    <xf numFmtId="0" fontId="5" fillId="0" borderId="0" xfId="0" applyFont="1"/>
    <xf numFmtId="0" fontId="0" fillId="0" borderId="0" xfId="0" quotePrefix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0" fontId="1" fillId="0" borderId="0" xfId="0" applyFont="1" applyFill="1" applyProtection="1"/>
    <xf numFmtId="49" fontId="1" fillId="0" borderId="2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49" fontId="0" fillId="0" borderId="0" xfId="0" applyNumberFormat="1"/>
    <xf numFmtId="3" fontId="4" fillId="2" borderId="0" xfId="0" applyNumberFormat="1" applyFont="1" applyFill="1" applyBorder="1" applyProtection="1"/>
    <xf numFmtId="3" fontId="4" fillId="2" borderId="3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vertical="top" wrapText="1"/>
    </xf>
    <xf numFmtId="49" fontId="4" fillId="0" borderId="1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 wrapText="1"/>
    </xf>
    <xf numFmtId="0" fontId="9" fillId="3" borderId="0" xfId="0" applyFont="1" applyFill="1" applyAlignment="1" applyProtection="1">
      <alignment horizontal="left"/>
    </xf>
    <xf numFmtId="49" fontId="10" fillId="0" borderId="21" xfId="0" applyNumberFormat="1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/>
    <xf numFmtId="0" fontId="6" fillId="0" borderId="15" xfId="0" applyFont="1" applyFill="1" applyBorder="1" applyAlignment="1" applyProtection="1"/>
    <xf numFmtId="49" fontId="3" fillId="0" borderId="7" xfId="0" applyNumberFormat="1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/>
    <xf numFmtId="0" fontId="6" fillId="0" borderId="6" xfId="0" applyFont="1" applyFill="1" applyBorder="1" applyAlignment="1" applyProtection="1"/>
    <xf numFmtId="49" fontId="4" fillId="0" borderId="8" xfId="0" applyNumberFormat="1" applyFont="1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top" wrapText="1"/>
    </xf>
    <xf numFmtId="0" fontId="7" fillId="0" borderId="17" xfId="0" applyFont="1" applyFill="1" applyBorder="1" applyAlignment="1" applyProtection="1">
      <alignment vertical="top" wrapText="1"/>
    </xf>
    <xf numFmtId="0" fontId="6" fillId="0" borderId="16" xfId="0" applyFont="1" applyFill="1" applyBorder="1" applyAlignment="1" applyProtection="1">
      <alignment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vertical="top" wrapText="1"/>
    </xf>
    <xf numFmtId="49" fontId="4" fillId="0" borderId="19" xfId="0" applyNumberFormat="1" applyFont="1" applyFill="1" applyBorder="1" applyAlignment="1" applyProtection="1">
      <alignment vertical="top" wrapText="1"/>
    </xf>
    <xf numFmtId="0" fontId="6" fillId="0" borderId="20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</cellXfs>
  <cellStyles count="4">
    <cellStyle name="Normaali" xfId="0" builtinId="0"/>
    <cellStyle name="Normaali 2" xfId="2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activeCell="E4" sqref="E4"/>
    </sheetView>
  </sheetViews>
  <sheetFormatPr defaultRowHeight="15" x14ac:dyDescent="0.25"/>
  <cols>
    <col min="1" max="1" width="18.28515625" style="7" customWidth="1"/>
    <col min="2" max="2" width="13.42578125" style="7" customWidth="1"/>
    <col min="3" max="3" width="21.42578125" style="7" customWidth="1"/>
    <col min="4" max="13" width="14.5703125" style="7" customWidth="1"/>
    <col min="14" max="14" width="12.140625" style="16" customWidth="1"/>
    <col min="15" max="17" width="0" style="7" hidden="1" customWidth="1"/>
    <col min="18" max="16384" width="9.140625" style="7"/>
  </cols>
  <sheetData>
    <row r="1" spans="1:17" x14ac:dyDescent="0.25">
      <c r="A1" s="8" t="s">
        <v>64</v>
      </c>
    </row>
    <row r="3" spans="1:17" x14ac:dyDescent="0.25">
      <c r="A3" s="6" t="s">
        <v>81</v>
      </c>
    </row>
    <row r="4" spans="1:17" x14ac:dyDescent="0.25">
      <c r="A4" s="6"/>
    </row>
    <row r="5" spans="1:17" x14ac:dyDescent="0.25">
      <c r="A5" s="6"/>
    </row>
    <row r="6" spans="1:17" ht="15.75" thickBot="1" x14ac:dyDescent="0.3">
      <c r="A6" s="5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27" t="s">
        <v>61</v>
      </c>
      <c r="N6" s="7"/>
    </row>
    <row r="7" spans="1:17" ht="15.75" customHeight="1" thickBot="1" x14ac:dyDescent="0.3">
      <c r="A7" s="31" t="s">
        <v>60</v>
      </c>
      <c r="B7" s="31" t="s">
        <v>12</v>
      </c>
      <c r="C7" s="35" t="s">
        <v>66</v>
      </c>
      <c r="D7" s="28" t="s">
        <v>65</v>
      </c>
      <c r="E7" s="38" t="s">
        <v>17</v>
      </c>
      <c r="F7" s="41" t="s">
        <v>13</v>
      </c>
      <c r="G7" s="42"/>
      <c r="H7" s="42"/>
      <c r="I7" s="43"/>
      <c r="J7" s="38" t="s">
        <v>18</v>
      </c>
      <c r="K7" s="23" t="s">
        <v>13</v>
      </c>
      <c r="L7" s="24"/>
      <c r="M7" s="48" t="s">
        <v>23</v>
      </c>
    </row>
    <row r="8" spans="1:17" ht="15.75" customHeight="1" x14ac:dyDescent="0.25">
      <c r="A8" s="32"/>
      <c r="B8" s="34"/>
      <c r="C8" s="36"/>
      <c r="D8" s="29"/>
      <c r="E8" s="39"/>
      <c r="F8" s="49" t="s">
        <v>19</v>
      </c>
      <c r="G8" s="46" t="s">
        <v>16</v>
      </c>
      <c r="H8" s="46" t="s">
        <v>20</v>
      </c>
      <c r="I8" s="52" t="s">
        <v>14</v>
      </c>
      <c r="J8" s="44"/>
      <c r="K8" s="49" t="s">
        <v>21</v>
      </c>
      <c r="L8" s="55" t="s">
        <v>22</v>
      </c>
      <c r="M8" s="44"/>
    </row>
    <row r="9" spans="1:17" ht="56.25" customHeight="1" thickBot="1" x14ac:dyDescent="0.3">
      <c r="A9" s="33"/>
      <c r="B9" s="33"/>
      <c r="C9" s="37"/>
      <c r="D9" s="30"/>
      <c r="E9" s="40"/>
      <c r="F9" s="50"/>
      <c r="G9" s="51"/>
      <c r="H9" s="47"/>
      <c r="I9" s="53"/>
      <c r="J9" s="45"/>
      <c r="K9" s="54"/>
      <c r="L9" s="56"/>
      <c r="M9" s="45"/>
    </row>
    <row r="10" spans="1:17" s="21" customFormat="1" ht="19.5" hidden="1" customHeight="1" thickBot="1" x14ac:dyDescent="0.3">
      <c r="A10" s="18" t="s">
        <v>67</v>
      </c>
      <c r="B10" s="19" t="s">
        <v>68</v>
      </c>
      <c r="C10" s="19" t="s">
        <v>66</v>
      </c>
      <c r="D10" s="19" t="s">
        <v>71</v>
      </c>
      <c r="E10" s="19" t="s">
        <v>72</v>
      </c>
      <c r="F10" s="18" t="s">
        <v>19</v>
      </c>
      <c r="G10" s="18" t="s">
        <v>70</v>
      </c>
      <c r="H10" s="25" t="s">
        <v>20</v>
      </c>
      <c r="I10" s="18" t="s">
        <v>14</v>
      </c>
      <c r="J10" s="19" t="s">
        <v>73</v>
      </c>
      <c r="K10" s="18" t="s">
        <v>21</v>
      </c>
      <c r="L10" s="18" t="s">
        <v>22</v>
      </c>
      <c r="M10" s="19" t="s">
        <v>69</v>
      </c>
      <c r="N10" s="20"/>
      <c r="O10" s="22" t="s">
        <v>74</v>
      </c>
      <c r="P10" s="7" t="s">
        <v>62</v>
      </c>
      <c r="Q10" s="7" t="s">
        <v>75</v>
      </c>
    </row>
    <row r="11" spans="1:17" x14ac:dyDescent="0.25">
      <c r="A11" s="57" t="s">
        <v>15</v>
      </c>
      <c r="B11" s="58" t="s">
        <v>15</v>
      </c>
      <c r="C11" s="10" t="s">
        <v>63</v>
      </c>
      <c r="D11" s="12">
        <f>SUM(E11+J11+M11)</f>
        <v>0</v>
      </c>
      <c r="E11" s="12">
        <f>SUM(F11:I11)</f>
        <v>0</v>
      </c>
      <c r="F11" s="13">
        <f>SUM(F12:F23)</f>
        <v>0</v>
      </c>
      <c r="G11" s="13">
        <f>SUM(G12:G23)</f>
        <v>0</v>
      </c>
      <c r="H11" s="13">
        <f>SUM(H12:H23)</f>
        <v>0</v>
      </c>
      <c r="I11" s="13">
        <f>SUM(I12:I23)</f>
        <v>0</v>
      </c>
      <c r="J11" s="12">
        <f>SUM(K11:L11)</f>
        <v>0</v>
      </c>
      <c r="K11" s="13">
        <f>SUM(K12:K23)</f>
        <v>0</v>
      </c>
      <c r="L11" s="13">
        <f>SUM(L12:L23)</f>
        <v>0</v>
      </c>
      <c r="M11" s="12">
        <f>SUM(M12:M23)</f>
        <v>0</v>
      </c>
      <c r="O11" s="7">
        <f>VLOOKUP(A11,Parametres!$F$2:$G$26,2,FALSE)</f>
        <v>0</v>
      </c>
      <c r="Q11" s="7">
        <v>1</v>
      </c>
    </row>
    <row r="12" spans="1:17" x14ac:dyDescent="0.25">
      <c r="A12" s="26" t="str">
        <f>IF($C12="-- Valitse --","-- Valitse --",$A$11)</f>
        <v>-- Valitse --</v>
      </c>
      <c r="B12" s="26" t="str">
        <f>IF($C12="-- Valitse --","",$B$11)</f>
        <v/>
      </c>
      <c r="C12" s="59" t="s">
        <v>15</v>
      </c>
      <c r="D12" s="12">
        <f t="shared" ref="D12:D23" si="0">SUM(E12+J12+M12)</f>
        <v>0</v>
      </c>
      <c r="E12" s="12">
        <f>SUM(F12:I12)</f>
        <v>0</v>
      </c>
      <c r="F12" s="14"/>
      <c r="G12" s="14"/>
      <c r="H12" s="14"/>
      <c r="I12" s="14"/>
      <c r="J12" s="12">
        <f t="shared" ref="J12:J23" si="1">SUM(K12:L12)</f>
        <v>0</v>
      </c>
      <c r="K12" s="14"/>
      <c r="L12" s="14"/>
      <c r="M12" s="14"/>
      <c r="O12" s="7">
        <f>VLOOKUP(A12,Parametres!$F$2:$G$26,2,FALSE)</f>
        <v>0</v>
      </c>
      <c r="P12" s="7">
        <f>VLOOKUP(C12,Parametres!$A$2:$B$14,2,FALSE)</f>
        <v>0</v>
      </c>
      <c r="Q12" s="7">
        <v>2</v>
      </c>
    </row>
    <row r="13" spans="1:17" x14ac:dyDescent="0.25">
      <c r="A13" s="26" t="str">
        <f t="shared" ref="A13:A23" si="2">IF($C13="-- Valitse --","-- Valitse --",$A$11)</f>
        <v>-- Valitse --</v>
      </c>
      <c r="B13" s="26" t="str">
        <f t="shared" ref="B13:B23" si="3">IF($C13="-- Valitse --","",$B$11)</f>
        <v/>
      </c>
      <c r="C13" s="59" t="s">
        <v>15</v>
      </c>
      <c r="D13" s="12">
        <f t="shared" si="0"/>
        <v>0</v>
      </c>
      <c r="E13" s="12">
        <f t="shared" ref="E13:E23" si="4">SUM(F13:I13)</f>
        <v>0</v>
      </c>
      <c r="F13" s="14"/>
      <c r="G13" s="14"/>
      <c r="H13" s="14"/>
      <c r="I13" s="14"/>
      <c r="J13" s="12">
        <f t="shared" si="1"/>
        <v>0</v>
      </c>
      <c r="K13" s="14"/>
      <c r="L13" s="14"/>
      <c r="M13" s="14"/>
      <c r="O13" s="7">
        <f>VLOOKUP(A13,Parametres!$F$2:$G$26,2,FALSE)</f>
        <v>0</v>
      </c>
      <c r="P13" s="7">
        <f>VLOOKUP(C13,Parametres!$A$2:$B$14,2,FALSE)</f>
        <v>0</v>
      </c>
      <c r="Q13" s="7">
        <v>3</v>
      </c>
    </row>
    <row r="14" spans="1:17" x14ac:dyDescent="0.25">
      <c r="A14" s="26" t="str">
        <f t="shared" si="2"/>
        <v>-- Valitse --</v>
      </c>
      <c r="B14" s="26" t="str">
        <f t="shared" si="3"/>
        <v/>
      </c>
      <c r="C14" s="59" t="s">
        <v>15</v>
      </c>
      <c r="D14" s="12">
        <f t="shared" si="0"/>
        <v>0</v>
      </c>
      <c r="E14" s="12">
        <f t="shared" si="4"/>
        <v>0</v>
      </c>
      <c r="F14" s="14"/>
      <c r="G14" s="14"/>
      <c r="H14" s="14"/>
      <c r="I14" s="14"/>
      <c r="J14" s="12">
        <f t="shared" si="1"/>
        <v>0</v>
      </c>
      <c r="K14" s="14"/>
      <c r="L14" s="14"/>
      <c r="M14" s="14"/>
      <c r="O14" s="7">
        <f>VLOOKUP(A14,Parametres!$F$2:$G$26,2,FALSE)</f>
        <v>0</v>
      </c>
      <c r="P14" s="7">
        <f>VLOOKUP(C14,Parametres!$A$2:$B$14,2,FALSE)</f>
        <v>0</v>
      </c>
      <c r="Q14" s="7">
        <v>4</v>
      </c>
    </row>
    <row r="15" spans="1:17" x14ac:dyDescent="0.25">
      <c r="A15" s="26" t="str">
        <f t="shared" si="2"/>
        <v>-- Valitse --</v>
      </c>
      <c r="B15" s="26" t="str">
        <f t="shared" si="3"/>
        <v/>
      </c>
      <c r="C15" s="59" t="s">
        <v>15</v>
      </c>
      <c r="D15" s="12">
        <f t="shared" si="0"/>
        <v>0</v>
      </c>
      <c r="E15" s="12">
        <f t="shared" si="4"/>
        <v>0</v>
      </c>
      <c r="F15" s="14"/>
      <c r="G15" s="14"/>
      <c r="H15" s="14"/>
      <c r="I15" s="14"/>
      <c r="J15" s="12">
        <f t="shared" si="1"/>
        <v>0</v>
      </c>
      <c r="K15" s="14"/>
      <c r="L15" s="14"/>
      <c r="M15" s="14"/>
      <c r="O15" s="7">
        <f>VLOOKUP(A15,Parametres!$F$2:$G$26,2,FALSE)</f>
        <v>0</v>
      </c>
      <c r="P15" s="7">
        <f>VLOOKUP(C15,Parametres!$A$2:$B$14,2,FALSE)</f>
        <v>0</v>
      </c>
      <c r="Q15" s="7">
        <v>5</v>
      </c>
    </row>
    <row r="16" spans="1:17" x14ac:dyDescent="0.25">
      <c r="A16" s="26" t="str">
        <f t="shared" si="2"/>
        <v>-- Valitse --</v>
      </c>
      <c r="B16" s="26" t="str">
        <f t="shared" si="3"/>
        <v/>
      </c>
      <c r="C16" s="59" t="s">
        <v>15</v>
      </c>
      <c r="D16" s="12">
        <f t="shared" si="0"/>
        <v>0</v>
      </c>
      <c r="E16" s="12">
        <f t="shared" si="4"/>
        <v>0</v>
      </c>
      <c r="F16" s="14"/>
      <c r="G16" s="14"/>
      <c r="H16" s="14"/>
      <c r="I16" s="14"/>
      <c r="J16" s="12">
        <f t="shared" si="1"/>
        <v>0</v>
      </c>
      <c r="K16" s="14"/>
      <c r="L16" s="14"/>
      <c r="M16" s="14"/>
      <c r="O16" s="7">
        <f>VLOOKUP(A16,Parametres!$F$2:$G$26,2,FALSE)</f>
        <v>0</v>
      </c>
      <c r="P16" s="7">
        <f>VLOOKUP(C16,Parametres!$A$2:$B$14,2,FALSE)</f>
        <v>0</v>
      </c>
      <c r="Q16" s="7">
        <v>6</v>
      </c>
    </row>
    <row r="17" spans="1:17" x14ac:dyDescent="0.25">
      <c r="A17" s="26" t="str">
        <f t="shared" si="2"/>
        <v>-- Valitse --</v>
      </c>
      <c r="B17" s="26" t="str">
        <f t="shared" si="3"/>
        <v/>
      </c>
      <c r="C17" s="59" t="s">
        <v>15</v>
      </c>
      <c r="D17" s="12">
        <f t="shared" si="0"/>
        <v>0</v>
      </c>
      <c r="E17" s="12">
        <f t="shared" si="4"/>
        <v>0</v>
      </c>
      <c r="F17" s="14"/>
      <c r="G17" s="14"/>
      <c r="H17" s="14"/>
      <c r="I17" s="14"/>
      <c r="J17" s="12">
        <f t="shared" si="1"/>
        <v>0</v>
      </c>
      <c r="K17" s="14"/>
      <c r="L17" s="14"/>
      <c r="M17" s="14"/>
      <c r="O17" s="7">
        <f>VLOOKUP(A17,Parametres!$F$2:$G$26,2,FALSE)</f>
        <v>0</v>
      </c>
      <c r="P17" s="7">
        <f>VLOOKUP(C17,Parametres!$A$2:$B$14,2,FALSE)</f>
        <v>0</v>
      </c>
      <c r="Q17" s="7">
        <v>7</v>
      </c>
    </row>
    <row r="18" spans="1:17" x14ac:dyDescent="0.25">
      <c r="A18" s="26" t="str">
        <f t="shared" si="2"/>
        <v>-- Valitse --</v>
      </c>
      <c r="B18" s="26" t="str">
        <f t="shared" si="3"/>
        <v/>
      </c>
      <c r="C18" s="59" t="s">
        <v>15</v>
      </c>
      <c r="D18" s="12">
        <f t="shared" si="0"/>
        <v>0</v>
      </c>
      <c r="E18" s="12">
        <f t="shared" si="4"/>
        <v>0</v>
      </c>
      <c r="F18" s="14"/>
      <c r="G18" s="14"/>
      <c r="H18" s="14"/>
      <c r="I18" s="14"/>
      <c r="J18" s="12">
        <f t="shared" si="1"/>
        <v>0</v>
      </c>
      <c r="K18" s="14"/>
      <c r="L18" s="14"/>
      <c r="M18" s="14"/>
      <c r="O18" s="7">
        <f>VLOOKUP(A18,Parametres!$F$2:$G$26,2,FALSE)</f>
        <v>0</v>
      </c>
      <c r="P18" s="7">
        <f>VLOOKUP(C18,Parametres!$A$2:$B$14,2,FALSE)</f>
        <v>0</v>
      </c>
      <c r="Q18" s="7">
        <v>8</v>
      </c>
    </row>
    <row r="19" spans="1:17" x14ac:dyDescent="0.25">
      <c r="A19" s="26" t="str">
        <f t="shared" si="2"/>
        <v>-- Valitse --</v>
      </c>
      <c r="B19" s="26" t="str">
        <f t="shared" si="3"/>
        <v/>
      </c>
      <c r="C19" s="59" t="s">
        <v>15</v>
      </c>
      <c r="D19" s="12">
        <f t="shared" si="0"/>
        <v>0</v>
      </c>
      <c r="E19" s="12">
        <f t="shared" si="4"/>
        <v>0</v>
      </c>
      <c r="F19" s="14"/>
      <c r="G19" s="14"/>
      <c r="H19" s="14"/>
      <c r="I19" s="14"/>
      <c r="J19" s="12">
        <f t="shared" si="1"/>
        <v>0</v>
      </c>
      <c r="K19" s="14"/>
      <c r="L19" s="14"/>
      <c r="M19" s="14"/>
      <c r="O19" s="7">
        <f>VLOOKUP(A19,Parametres!$F$2:$G$26,2,FALSE)</f>
        <v>0</v>
      </c>
      <c r="P19" s="7">
        <f>VLOOKUP(C19,Parametres!$A$2:$B$14,2,FALSE)</f>
        <v>0</v>
      </c>
      <c r="Q19" s="7">
        <v>9</v>
      </c>
    </row>
    <row r="20" spans="1:17" x14ac:dyDescent="0.25">
      <c r="A20" s="26" t="str">
        <f t="shared" si="2"/>
        <v>-- Valitse --</v>
      </c>
      <c r="B20" s="26" t="str">
        <f t="shared" si="3"/>
        <v/>
      </c>
      <c r="C20" s="59" t="s">
        <v>15</v>
      </c>
      <c r="D20" s="12">
        <f t="shared" si="0"/>
        <v>0</v>
      </c>
      <c r="E20" s="12">
        <f t="shared" si="4"/>
        <v>0</v>
      </c>
      <c r="F20" s="14"/>
      <c r="G20" s="14"/>
      <c r="H20" s="14"/>
      <c r="I20" s="14"/>
      <c r="J20" s="12">
        <f t="shared" si="1"/>
        <v>0</v>
      </c>
      <c r="K20" s="14"/>
      <c r="L20" s="14"/>
      <c r="M20" s="14"/>
      <c r="O20" s="7">
        <f>VLOOKUP(A20,Parametres!$F$2:$G$26,2,FALSE)</f>
        <v>0</v>
      </c>
      <c r="P20" s="7">
        <f>VLOOKUP(C20,Parametres!$A$2:$B$14,2,FALSE)</f>
        <v>0</v>
      </c>
      <c r="Q20" s="7">
        <v>10</v>
      </c>
    </row>
    <row r="21" spans="1:17" x14ac:dyDescent="0.25">
      <c r="A21" s="26" t="str">
        <f t="shared" si="2"/>
        <v>-- Valitse --</v>
      </c>
      <c r="B21" s="26" t="str">
        <f t="shared" si="3"/>
        <v/>
      </c>
      <c r="C21" s="59" t="s">
        <v>15</v>
      </c>
      <c r="D21" s="12">
        <f t="shared" si="0"/>
        <v>0</v>
      </c>
      <c r="E21" s="12">
        <f t="shared" si="4"/>
        <v>0</v>
      </c>
      <c r="F21" s="14"/>
      <c r="G21" s="14"/>
      <c r="H21" s="14"/>
      <c r="I21" s="14"/>
      <c r="J21" s="12">
        <f t="shared" si="1"/>
        <v>0</v>
      </c>
      <c r="K21" s="14"/>
      <c r="L21" s="14"/>
      <c r="M21" s="14"/>
      <c r="O21" s="7">
        <f>VLOOKUP(A21,Parametres!$F$2:$G$26,2,FALSE)</f>
        <v>0</v>
      </c>
      <c r="P21" s="7">
        <f>VLOOKUP(C21,Parametres!$A$2:$B$14,2,FALSE)</f>
        <v>0</v>
      </c>
      <c r="Q21" s="7">
        <v>11</v>
      </c>
    </row>
    <row r="22" spans="1:17" x14ac:dyDescent="0.25">
      <c r="A22" s="26" t="str">
        <f t="shared" si="2"/>
        <v>-- Valitse --</v>
      </c>
      <c r="B22" s="26" t="str">
        <f t="shared" si="3"/>
        <v/>
      </c>
      <c r="C22" s="59" t="s">
        <v>15</v>
      </c>
      <c r="D22" s="12">
        <f t="shared" si="0"/>
        <v>0</v>
      </c>
      <c r="E22" s="12">
        <f t="shared" si="4"/>
        <v>0</v>
      </c>
      <c r="F22" s="14"/>
      <c r="G22" s="14"/>
      <c r="H22" s="14"/>
      <c r="I22" s="14"/>
      <c r="J22" s="12">
        <f t="shared" si="1"/>
        <v>0</v>
      </c>
      <c r="K22" s="15"/>
      <c r="L22" s="15"/>
      <c r="M22" s="14"/>
      <c r="O22" s="7">
        <f>VLOOKUP(A22,Parametres!$F$2:$G$26,2,FALSE)</f>
        <v>0</v>
      </c>
      <c r="P22" s="7">
        <f>VLOOKUP(C22,Parametres!$A$2:$B$14,2,FALSE)</f>
        <v>0</v>
      </c>
      <c r="Q22" s="7">
        <v>12</v>
      </c>
    </row>
    <row r="23" spans="1:17" x14ac:dyDescent="0.25">
      <c r="A23" s="26" t="str">
        <f t="shared" si="2"/>
        <v>-- Valitse --</v>
      </c>
      <c r="B23" s="26" t="str">
        <f t="shared" si="3"/>
        <v/>
      </c>
      <c r="C23" s="59" t="s">
        <v>15</v>
      </c>
      <c r="D23" s="12">
        <f t="shared" si="0"/>
        <v>0</v>
      </c>
      <c r="E23" s="12">
        <f t="shared" si="4"/>
        <v>0</v>
      </c>
      <c r="F23" s="14"/>
      <c r="G23" s="14"/>
      <c r="H23" s="14"/>
      <c r="I23" s="14"/>
      <c r="J23" s="12">
        <f t="shared" si="1"/>
        <v>0</v>
      </c>
      <c r="K23" s="14"/>
      <c r="L23" s="14"/>
      <c r="M23" s="14"/>
      <c r="O23" s="7">
        <f>VLOOKUP(A23,Parametres!$F$2:$G$26,2,FALSE)</f>
        <v>0</v>
      </c>
      <c r="P23" s="7">
        <f>VLOOKUP(C23,Parametres!$A$2:$B$14,2,FALSE)</f>
        <v>0</v>
      </c>
      <c r="Q23" s="7">
        <v>13</v>
      </c>
    </row>
    <row r="24" spans="1:17" x14ac:dyDescent="0.25">
      <c r="A24" s="17"/>
      <c r="B24" s="17"/>
    </row>
  </sheetData>
  <sheetProtection password="CC52" sheet="1" objects="1" scenarios="1"/>
  <mergeCells count="14">
    <mergeCell ref="F7:I7"/>
    <mergeCell ref="J7:J9"/>
    <mergeCell ref="H8:H9"/>
    <mergeCell ref="M7:M9"/>
    <mergeCell ref="F8:F9"/>
    <mergeCell ref="G8:G9"/>
    <mergeCell ref="I8:I9"/>
    <mergeCell ref="K8:K9"/>
    <mergeCell ref="L8:L9"/>
    <mergeCell ref="D7:D9"/>
    <mergeCell ref="A7:A9"/>
    <mergeCell ref="B7:B9"/>
    <mergeCell ref="C7:C9"/>
    <mergeCell ref="E7:E9"/>
  </mergeCells>
  <dataValidations count="1">
    <dataValidation type="whole" allowBlank="1" showInputMessage="1" showErrorMessage="1" sqref="F12:I23 K12:L23">
      <formula1>-9.99999999999999E+21</formula1>
      <formula2>9.99999999999999E+22</formula2>
    </dataValidation>
  </dataValidations>
  <pageMargins left="0.7" right="0.7" top="0.75" bottom="0.75" header="0.3" footer="0.3"/>
  <pageSetup paperSize="9" orientation="portrait" r:id="rId1"/>
  <ignoredErrors>
    <ignoredError sqref="J11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Parametres!$F$2:$F$26</xm:f>
          </x14:formula1>
          <xm:sqref>A11</xm:sqref>
        </x14:dataValidation>
        <x14:dataValidation type="list" allowBlank="1" showInputMessage="1" showErrorMessage="1">
          <x14:formula1>
            <xm:f>Parametres!$J$2:$J$3</xm:f>
          </x14:formula1>
          <xm:sqref>B11</xm:sqref>
        </x14:dataValidation>
        <x14:dataValidation type="list" allowBlank="1" showInputMessage="1" showErrorMessage="1">
          <x14:formula1>
            <xm:f>Parametres!$A$2:$A$14</xm:f>
          </x14:formula1>
          <xm:sqref>C12:C23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workbookViewId="0">
      <selection activeCell="B3" sqref="B3"/>
    </sheetView>
  </sheetViews>
  <sheetFormatPr defaultColWidth="11.85546875" defaultRowHeight="15" x14ac:dyDescent="0.25"/>
  <cols>
    <col min="1" max="1" width="31.140625" customWidth="1"/>
    <col min="3" max="3" width="11.85546875" style="11"/>
    <col min="6" max="6" width="23.42578125" customWidth="1"/>
  </cols>
  <sheetData>
    <row r="2" spans="1:18" x14ac:dyDescent="0.25">
      <c r="A2" s="1" t="s">
        <v>15</v>
      </c>
      <c r="B2" s="1"/>
      <c r="D2" s="1"/>
      <c r="E2" s="1"/>
      <c r="F2" s="1" t="s">
        <v>15</v>
      </c>
      <c r="J2" t="s">
        <v>15</v>
      </c>
    </row>
    <row r="3" spans="1:18" x14ac:dyDescent="0.25">
      <c r="A3" s="1" t="s">
        <v>24</v>
      </c>
      <c r="B3" s="2">
        <v>1</v>
      </c>
      <c r="D3" s="1"/>
      <c r="E3" s="2"/>
      <c r="F3" s="1" t="s">
        <v>36</v>
      </c>
      <c r="G3">
        <v>2467</v>
      </c>
      <c r="J3">
        <v>2015</v>
      </c>
    </row>
    <row r="4" spans="1:18" ht="15.75" x14ac:dyDescent="0.3">
      <c r="A4" s="1" t="s">
        <v>25</v>
      </c>
      <c r="B4" s="1">
        <v>2</v>
      </c>
      <c r="D4" s="3"/>
      <c r="E4" s="1"/>
      <c r="F4" s="1" t="s">
        <v>37</v>
      </c>
      <c r="G4">
        <v>2469</v>
      </c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3">
      <c r="A5" s="1" t="s">
        <v>26</v>
      </c>
      <c r="B5" s="1">
        <v>3</v>
      </c>
      <c r="D5" s="3"/>
      <c r="E5" s="1"/>
      <c r="F5" s="1" t="s">
        <v>38</v>
      </c>
      <c r="G5">
        <v>2470</v>
      </c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3">
      <c r="A6" s="1" t="s">
        <v>76</v>
      </c>
      <c r="B6" s="1">
        <v>4</v>
      </c>
      <c r="D6" s="3"/>
      <c r="E6" s="1"/>
      <c r="F6" s="1" t="s">
        <v>77</v>
      </c>
      <c r="G6">
        <v>2471</v>
      </c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3">
      <c r="A7" s="1" t="s">
        <v>78</v>
      </c>
      <c r="B7" s="1">
        <v>5</v>
      </c>
      <c r="D7" s="3"/>
      <c r="E7" s="1"/>
      <c r="F7" s="1" t="s">
        <v>40</v>
      </c>
      <c r="G7">
        <v>2472</v>
      </c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3">
      <c r="A8" s="1" t="s">
        <v>29</v>
      </c>
      <c r="B8" s="1">
        <v>6</v>
      </c>
      <c r="D8" s="3"/>
      <c r="E8" s="1"/>
      <c r="F8" s="1" t="s">
        <v>41</v>
      </c>
      <c r="G8">
        <v>2473</v>
      </c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3">
      <c r="A9" s="1" t="s">
        <v>79</v>
      </c>
      <c r="B9" s="1">
        <v>7</v>
      </c>
      <c r="D9" s="3"/>
      <c r="E9" s="1"/>
      <c r="F9" s="1" t="s">
        <v>42</v>
      </c>
      <c r="G9">
        <v>2504</v>
      </c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3">
      <c r="A10" s="1" t="s">
        <v>31</v>
      </c>
      <c r="B10" s="1">
        <v>8</v>
      </c>
      <c r="D10" s="3"/>
      <c r="E10" s="1"/>
      <c r="F10" s="1" t="s">
        <v>43</v>
      </c>
      <c r="G10">
        <v>2506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3">
      <c r="A11" s="1" t="s">
        <v>80</v>
      </c>
      <c r="B11" s="1">
        <v>9</v>
      </c>
      <c r="D11" s="3"/>
      <c r="E11" s="1"/>
      <c r="F11" s="1" t="s">
        <v>44</v>
      </c>
      <c r="G11">
        <v>2507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s="1" customFormat="1" ht="15.75" x14ac:dyDescent="0.3">
      <c r="A12" s="1" t="s">
        <v>33</v>
      </c>
      <c r="B12" s="1">
        <v>10</v>
      </c>
      <c r="C12" s="11"/>
      <c r="D12" s="3"/>
      <c r="F12" s="1" t="s">
        <v>45</v>
      </c>
      <c r="G12" s="1">
        <v>2509</v>
      </c>
    </row>
    <row r="13" spans="1:18" ht="15.75" x14ac:dyDescent="0.3">
      <c r="A13" s="1" t="s">
        <v>34</v>
      </c>
      <c r="B13" s="1">
        <v>11</v>
      </c>
      <c r="D13" s="3"/>
      <c r="E13" s="1"/>
      <c r="F13" s="1" t="s">
        <v>46</v>
      </c>
      <c r="G13">
        <v>2535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 t="s">
        <v>35</v>
      </c>
      <c r="B14" s="1">
        <v>12</v>
      </c>
      <c r="D14" s="1"/>
      <c r="E14" s="1"/>
      <c r="F14" s="1" t="s">
        <v>47</v>
      </c>
      <c r="G14">
        <v>2536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F15" t="s">
        <v>48</v>
      </c>
      <c r="G15">
        <v>2537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F16" t="s">
        <v>49</v>
      </c>
      <c r="G16">
        <v>2608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F17" t="s">
        <v>50</v>
      </c>
      <c r="G17">
        <v>2609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F18" t="s">
        <v>51</v>
      </c>
      <c r="G18">
        <v>2623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2"/>
      <c r="F19" t="s">
        <v>52</v>
      </c>
      <c r="G19">
        <v>2627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F20" t="s">
        <v>53</v>
      </c>
      <c r="G20">
        <v>2629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F21" t="s">
        <v>54</v>
      </c>
      <c r="G21">
        <v>2630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F22" t="s">
        <v>55</v>
      </c>
      <c r="G22">
        <v>2631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F23" t="s">
        <v>56</v>
      </c>
      <c r="G23">
        <v>10056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F24" t="s">
        <v>57</v>
      </c>
      <c r="G24">
        <v>10065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F25" t="s">
        <v>58</v>
      </c>
      <c r="G25">
        <v>10066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F26" t="s">
        <v>59</v>
      </c>
      <c r="G26">
        <v>10108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" customFormat="1" x14ac:dyDescent="0.25">
      <c r="C28" s="11"/>
    </row>
    <row r="29" spans="1:18" x14ac:dyDescent="0.25">
      <c r="A29" s="1"/>
      <c r="B29" s="1"/>
    </row>
    <row r="30" spans="1:18" x14ac:dyDescent="0.25">
      <c r="A30" s="1"/>
      <c r="B30" s="1"/>
    </row>
    <row r="31" spans="1:18" x14ac:dyDescent="0.25">
      <c r="A31" s="1"/>
      <c r="B31" s="1"/>
    </row>
    <row r="32" spans="1:18" x14ac:dyDescent="0.25">
      <c r="A32" s="1"/>
      <c r="B32" s="1"/>
    </row>
    <row r="33" spans="1:2" x14ac:dyDescent="0.25">
      <c r="A33" s="1"/>
      <c r="B33" s="1"/>
    </row>
    <row r="40" spans="1:2" x14ac:dyDescent="0.25">
      <c r="A40" s="1"/>
      <c r="B40" s="1"/>
    </row>
    <row r="41" spans="1:2" x14ac:dyDescent="0.25">
      <c r="A41" s="1"/>
      <c r="B41" s="4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73" spans="1:2" ht="15.75" x14ac:dyDescent="0.3">
      <c r="A73" s="1"/>
      <c r="B7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workbookViewId="0">
      <selection activeCell="A4" sqref="A4:I27"/>
    </sheetView>
  </sheetViews>
  <sheetFormatPr defaultRowHeight="15" x14ac:dyDescent="0.25"/>
  <sheetData>
    <row r="4" spans="1:6" x14ac:dyDescent="0.25">
      <c r="A4" t="s">
        <v>24</v>
      </c>
      <c r="E4">
        <v>2467</v>
      </c>
      <c r="F4" t="s">
        <v>36</v>
      </c>
    </row>
    <row r="5" spans="1:6" x14ac:dyDescent="0.25">
      <c r="A5" t="s">
        <v>25</v>
      </c>
      <c r="E5">
        <v>2469</v>
      </c>
      <c r="F5" t="s">
        <v>37</v>
      </c>
    </row>
    <row r="6" spans="1:6" x14ac:dyDescent="0.25">
      <c r="A6" t="s">
        <v>26</v>
      </c>
      <c r="E6">
        <v>2470</v>
      </c>
      <c r="F6" t="s">
        <v>38</v>
      </c>
    </row>
    <row r="7" spans="1:6" x14ac:dyDescent="0.25">
      <c r="A7" t="s">
        <v>27</v>
      </c>
      <c r="E7">
        <v>2471</v>
      </c>
      <c r="F7" t="s">
        <v>39</v>
      </c>
    </row>
    <row r="8" spans="1:6" x14ac:dyDescent="0.25">
      <c r="A8" t="s">
        <v>28</v>
      </c>
      <c r="E8">
        <v>2472</v>
      </c>
      <c r="F8" t="s">
        <v>40</v>
      </c>
    </row>
    <row r="9" spans="1:6" x14ac:dyDescent="0.25">
      <c r="A9" t="s">
        <v>29</v>
      </c>
      <c r="E9">
        <v>2473</v>
      </c>
      <c r="F9" t="s">
        <v>41</v>
      </c>
    </row>
    <row r="10" spans="1:6" x14ac:dyDescent="0.25">
      <c r="A10" t="s">
        <v>30</v>
      </c>
      <c r="E10">
        <v>2504</v>
      </c>
      <c r="F10" t="s">
        <v>42</v>
      </c>
    </row>
    <row r="11" spans="1:6" x14ac:dyDescent="0.25">
      <c r="A11" t="s">
        <v>31</v>
      </c>
      <c r="E11">
        <v>2506</v>
      </c>
      <c r="F11" t="s">
        <v>43</v>
      </c>
    </row>
    <row r="12" spans="1:6" x14ac:dyDescent="0.25">
      <c r="A12" t="s">
        <v>32</v>
      </c>
      <c r="E12">
        <v>2507</v>
      </c>
      <c r="F12" t="s">
        <v>44</v>
      </c>
    </row>
    <row r="13" spans="1:6" x14ac:dyDescent="0.25">
      <c r="A13" t="s">
        <v>33</v>
      </c>
      <c r="E13">
        <v>2509</v>
      </c>
      <c r="F13" t="s">
        <v>45</v>
      </c>
    </row>
    <row r="14" spans="1:6" x14ac:dyDescent="0.25">
      <c r="A14" t="s">
        <v>34</v>
      </c>
      <c r="E14">
        <v>2535</v>
      </c>
      <c r="F14" t="s">
        <v>46</v>
      </c>
    </row>
    <row r="15" spans="1:6" x14ac:dyDescent="0.25">
      <c r="A15" t="s">
        <v>35</v>
      </c>
      <c r="E15">
        <v>2536</v>
      </c>
      <c r="F15" t="s">
        <v>47</v>
      </c>
    </row>
    <row r="16" spans="1:6" x14ac:dyDescent="0.25">
      <c r="E16">
        <v>2537</v>
      </c>
      <c r="F16" t="s">
        <v>48</v>
      </c>
    </row>
    <row r="17" spans="5:6" x14ac:dyDescent="0.25">
      <c r="E17">
        <v>2608</v>
      </c>
      <c r="F17" t="s">
        <v>49</v>
      </c>
    </row>
    <row r="18" spans="5:6" x14ac:dyDescent="0.25">
      <c r="E18">
        <v>2609</v>
      </c>
      <c r="F18" t="s">
        <v>50</v>
      </c>
    </row>
    <row r="19" spans="5:6" x14ac:dyDescent="0.25">
      <c r="E19">
        <v>2623</v>
      </c>
      <c r="F19" t="s">
        <v>51</v>
      </c>
    </row>
    <row r="20" spans="5:6" x14ac:dyDescent="0.25">
      <c r="E20">
        <v>2627</v>
      </c>
      <c r="F20" t="s">
        <v>52</v>
      </c>
    </row>
    <row r="21" spans="5:6" x14ac:dyDescent="0.25">
      <c r="E21">
        <v>2629</v>
      </c>
      <c r="F21" t="s">
        <v>53</v>
      </c>
    </row>
    <row r="22" spans="5:6" x14ac:dyDescent="0.25">
      <c r="E22">
        <v>2630</v>
      </c>
      <c r="F22" t="s">
        <v>54</v>
      </c>
    </row>
    <row r="23" spans="5:6" x14ac:dyDescent="0.25">
      <c r="E23">
        <v>2631</v>
      </c>
      <c r="F23" t="s">
        <v>55</v>
      </c>
    </row>
    <row r="24" spans="5:6" x14ac:dyDescent="0.25">
      <c r="E24">
        <v>10056</v>
      </c>
      <c r="F24" t="s">
        <v>56</v>
      </c>
    </row>
    <row r="25" spans="5:6" x14ac:dyDescent="0.25">
      <c r="E25">
        <v>10065</v>
      </c>
      <c r="F25" t="s">
        <v>57</v>
      </c>
    </row>
    <row r="26" spans="5:6" x14ac:dyDescent="0.25">
      <c r="E26">
        <v>10066</v>
      </c>
      <c r="F26" t="s">
        <v>58</v>
      </c>
    </row>
    <row r="27" spans="5:6" x14ac:dyDescent="0.25">
      <c r="E27">
        <v>10108</v>
      </c>
      <c r="F27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5</vt:i4>
      </vt:variant>
    </vt:vector>
  </HeadingPairs>
  <TitlesOfParts>
    <vt:vector size="9" baseType="lpstr">
      <vt:lpstr>5 kustannustiedot</vt:lpstr>
      <vt:lpstr>Parametres</vt:lpstr>
      <vt:lpstr>Taul1</vt:lpstr>
      <vt:lpstr>Taul2</vt:lpstr>
      <vt:lpstr>Koulutusala</vt:lpstr>
      <vt:lpstr>Koulutusalat</vt:lpstr>
      <vt:lpstr>Opintoalat</vt:lpstr>
      <vt:lpstr>Vuosi</vt:lpstr>
      <vt:lpstr>Yliopistot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Haapamäki Jukka</cp:lastModifiedBy>
  <dcterms:created xsi:type="dcterms:W3CDTF">2012-03-15T19:20:31Z</dcterms:created>
  <dcterms:modified xsi:type="dcterms:W3CDTF">2016-01-07T10:16:51Z</dcterms:modified>
</cp:coreProperties>
</file>