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peda\winhome\mrissane\My Documents\testitapaukset\yo\Talous 2015 muutos\"/>
    </mc:Choice>
  </mc:AlternateContent>
  <workbookProtection workbookAlgorithmName="SHA-512" workbookHashValue="td26m1rCEP8ucL5zKJDA1pPddlsYWoG6otDylWbN2/sHgVHgZ9sHJbyXHslcEm3JSGzIzK0sSKlR5UL7vipEXA==" workbookSaltValue="WFZrgtx18UuQMn+Z38cZjg==" workbookSpinCount="100000" lockStructure="1"/>
  <bookViews>
    <workbookView xWindow="0" yWindow="0" windowWidth="12264" windowHeight="3528"/>
  </bookViews>
  <sheets>
    <sheet name="Talous_1" sheetId="1" r:id="rId1"/>
    <sheet name="Parametres" sheetId="2" state="hidden" r:id="rId2"/>
  </sheets>
  <definedNames>
    <definedName name="Konsernit">Parametres!$B$18:$B$26</definedName>
    <definedName name="Vuosi">Parametres!$E$3:$E$5</definedName>
    <definedName name="Yliopistot">Parametres!$B$3:$B$17</definedName>
  </definedNames>
  <calcPr calcId="152511"/>
</workbook>
</file>

<file path=xl/calcChain.xml><?xml version="1.0" encoding="utf-8"?>
<calcChain xmlns="http://schemas.openxmlformats.org/spreadsheetml/2006/main">
  <c r="Q10" i="1" l="1"/>
  <c r="Q11" i="1"/>
  <c r="L10" i="1" l="1"/>
  <c r="L11" i="1" l="1"/>
  <c r="G11" i="1"/>
  <c r="V11" i="1" s="1"/>
  <c r="G10" i="1"/>
  <c r="V10" i="1" s="1"/>
  <c r="Q22" i="1" l="1"/>
  <c r="Q21" i="1"/>
  <c r="U22" i="1" l="1"/>
  <c r="AA22" i="1" s="1"/>
  <c r="U21" i="1"/>
  <c r="AA21" i="1" s="1"/>
  <c r="AF11" i="1"/>
  <c r="AF10" i="1"/>
  <c r="AC11" i="1"/>
  <c r="AC10" i="1"/>
  <c r="AJ11" i="1" l="1"/>
  <c r="AK10" i="1"/>
  <c r="AM20" i="1" l="1"/>
  <c r="A22" i="1" l="1"/>
  <c r="B22" i="1"/>
  <c r="B21" i="1"/>
  <c r="A21" i="1"/>
  <c r="AI21" i="1" l="1"/>
  <c r="AF21" i="1"/>
  <c r="AC21" i="1"/>
  <c r="AI22" i="1"/>
  <c r="AF22" i="1"/>
  <c r="AC22" i="1"/>
  <c r="AI11" i="1"/>
  <c r="AN11" i="1" s="1"/>
  <c r="AJ10" i="1"/>
  <c r="AM22" i="1" l="1"/>
  <c r="AM21" i="1"/>
</calcChain>
</file>

<file path=xl/sharedStrings.xml><?xml version="1.0" encoding="utf-8"?>
<sst xmlns="http://schemas.openxmlformats.org/spreadsheetml/2006/main" count="207" uniqueCount="174">
  <si>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</si>
  <si>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</si>
  <si>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</si>
  <si>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</si>
  <si>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</si>
  <si>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</si>
  <si>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</si>
  <si>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</si>
  <si>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</si>
  <si>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</si>
  <si>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</si>
  <si>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</si>
  <si>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</si>
  <si>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</si>
  <si>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</si>
  <si>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</si>
  <si>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</si>
  <si>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</si>
  <si>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</si>
  <si>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</si>
  <si>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</si>
  <si>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</si>
  <si>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</si>
  <si>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</si>
  <si>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</si>
  <si>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</si>
  <si>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</si>
  <si>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</si>
  <si>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</si>
  <si>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</si>
  <si>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</si>
  <si>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</si>
  <si>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</si>
  <si>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</si>
  <si>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</si>
  <si>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</si>
  <si>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</si>
  <si>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</si>
  <si>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</si>
  <si>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</si>
  <si>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</si>
  <si>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</si>
  <si>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</si>
  <si>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</si>
  <si>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</si>
  <si>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</si>
  <si>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</si>
  <si>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r>
      <rPr>
        <b/>
        <sz val="8"/>
        <rFont val="Arial"/>
        <family val="2"/>
      </rPr>
      <t>Tilikauden vuosi</t>
    </r>
    <r>
      <rPr>
        <sz val="8"/>
        <rFont val="Arial"/>
        <family val="2"/>
      </rPr>
      <t xml:space="preserve">
Tilikausi
1.1.-31.12. 20XX</t>
    </r>
  </si>
  <si>
    <t>Tuloverot</t>
  </si>
  <si>
    <t>josta</t>
  </si>
  <si>
    <t>Satunnaiset tuotot</t>
  </si>
  <si>
    <t>Satunnaiset kulut</t>
  </si>
  <si>
    <t>Palkat ja palkkiot</t>
  </si>
  <si>
    <t>liiketoiminnan kulut yhteensä</t>
  </si>
  <si>
    <t>YO:</t>
  </si>
  <si>
    <t>-- Valitse --</t>
  </si>
  <si>
    <t>Helsingin yliopisto</t>
  </si>
  <si>
    <t>Jyväskylän yliopisto</t>
  </si>
  <si>
    <t>Lapin yliopisto</t>
  </si>
  <si>
    <t>Oulun yliopisto</t>
  </si>
  <si>
    <t>Svenska handelshögskolan</t>
  </si>
  <si>
    <t>Tampereen yliopisto</t>
  </si>
  <si>
    <t>Turun yliopisto</t>
  </si>
  <si>
    <t>Vaasan yliopisto</t>
  </si>
  <si>
    <t>Åbo Akademi</t>
  </si>
  <si>
    <t>Lappeenrannan tekn. yliopisto</t>
  </si>
  <si>
    <t>Tampereen tekn. yliopisto</t>
  </si>
  <si>
    <t>Aalto yliopisto</t>
  </si>
  <si>
    <t>Itä-Suomen yliopisto</t>
  </si>
  <si>
    <t>Vuosi</t>
  </si>
  <si>
    <t>YLIOP</t>
  </si>
  <si>
    <t>TILIK</t>
  </si>
  <si>
    <t>VTLIIKEK</t>
  </si>
  <si>
    <t>VTJAAMA</t>
  </si>
  <si>
    <t>RIVInro</t>
  </si>
  <si>
    <t>Tarkistus</t>
  </si>
  <si>
    <t>OSA</t>
  </si>
  <si>
    <t>01901</t>
  </si>
  <si>
    <t>01903</t>
  </si>
  <si>
    <t>01904</t>
  </si>
  <si>
    <t>01905</t>
  </si>
  <si>
    <t>01906</t>
  </si>
  <si>
    <t>01910</t>
  </si>
  <si>
    <t>01913</t>
  </si>
  <si>
    <t>01914</t>
  </si>
  <si>
    <t>01915</t>
  </si>
  <si>
    <t>01918</t>
  </si>
  <si>
    <t>Emo_konserni</t>
  </si>
  <si>
    <t>YLIOP_koodi</t>
  </si>
  <si>
    <r>
      <t xml:space="preserve">Tuotto-/ kulujäämä </t>
    </r>
    <r>
      <rPr>
        <sz val="8"/>
        <rFont val="Arial"/>
        <family val="2"/>
      </rPr>
      <t>(varsinainen toiminta)
Emo: sarakkeet C+R+S-AG
Konserni: sarakkeet C+R+S+T-AG</t>
    </r>
  </si>
  <si>
    <t>Valmistus omaan käyttöön</t>
  </si>
  <si>
    <t>Liiketoiminnan muut tuotot</t>
  </si>
  <si>
    <t>Materiaalit ja palvelut</t>
  </si>
  <si>
    <t>Aineet, tarvikkeet ja tavarat</t>
  </si>
  <si>
    <t>Ulkopuoliset palvelut</t>
  </si>
  <si>
    <t>Valmiiden ja keskeneräisten tuotteiden varastojen lisäys tai vähennys</t>
  </si>
  <si>
    <t>Varastojen lisäys tai vähennys</t>
  </si>
  <si>
    <t>Henkilöstökulut</t>
  </si>
  <si>
    <t>Henkilöstösivukulut</t>
  </si>
  <si>
    <t>Eläkekulut</t>
  </si>
  <si>
    <t>Muut henkilöstösivukulut</t>
  </si>
  <si>
    <t>Poistot ja arvonalentumiset</t>
  </si>
  <si>
    <t>Suunnitelman mukaiset poistot</t>
  </si>
  <si>
    <t>Arvonalentumiset pysyvien vastaavien hyödykkeistä</t>
  </si>
  <si>
    <t>Vaihtuvien vastaavien poikkeukselliset arvonalentumiset</t>
  </si>
  <si>
    <t>Liiketoiminnan muut kulut</t>
  </si>
  <si>
    <t>Tuotot osuuksista saman konsernin yrityksissä</t>
  </si>
  <si>
    <t>Tuotot osuuksista omistusyhteysyrityksissä</t>
  </si>
  <si>
    <t>Tuotot muista pysyvien vastaavien sijoituksista</t>
  </si>
  <si>
    <t>Saman konsernin yrityksiltä</t>
  </si>
  <si>
    <t>Muilta</t>
  </si>
  <si>
    <t>Muut korko- ja rahoitustuotot</t>
  </si>
  <si>
    <t>Arvonalentumiset pysyvien vastaavien sijoituksista</t>
  </si>
  <si>
    <t>Arvonalentumiset vaihtuvien vastaavien rahoitusarvopapereista</t>
  </si>
  <si>
    <t>Korkokulut ja muut rahoituskulut</t>
  </si>
  <si>
    <t>Saman konsernin yrityksille</t>
  </si>
  <si>
    <t>Muille</t>
  </si>
  <si>
    <t>VOITTO (TAPPIO) ENNEN SATUNNAISIA ERIÄ</t>
  </si>
  <si>
    <t>VOITTO (TAPPIO) ENNEN TILINPÄÄTÖSSIIRTOJA JA VEROJA</t>
  </si>
  <si>
    <t>Poistoeron lisäys (-) tai vähennys (+)</t>
  </si>
  <si>
    <t>Vapaaehtoisten varausten lisäys (-) tai vähennys (+)</t>
  </si>
  <si>
    <t>Muut välittömät verot</t>
  </si>
  <si>
    <t>TILIKAUDEN VOITTO (TAPPIO)</t>
  </si>
  <si>
    <t>LIIKEVAIHTO</t>
  </si>
  <si>
    <t>LIIKEVOITTO (-TAPPIO)</t>
  </si>
  <si>
    <t>TIEDONKERUULOMAKE 6: Liiketoiminnan tuloslaskelma</t>
  </si>
  <si>
    <t>Ostot tilikauden aikana</t>
  </si>
  <si>
    <t>Taideyliopisto</t>
  </si>
  <si>
    <t>VARASTOJEN_LISAYS_TAI_VAHENNYS</t>
  </si>
  <si>
    <t>VALMISTUS_OMAAN_KAYTTOON</t>
  </si>
  <si>
    <t>LIIKETOIMINNAN_MUUT_TUOTOT</t>
  </si>
  <si>
    <t>MATERIAALIT_JA_PALVELUT</t>
  </si>
  <si>
    <t>AINEET_TARVIKKEET_JA_TAVARAT</t>
  </si>
  <si>
    <t>OSTOT_TILIKAUDEN_AIKANA</t>
  </si>
  <si>
    <t>ULKOPUOLISET_PALVELUT</t>
  </si>
  <si>
    <t>HENKILOSTOKULUT</t>
  </si>
  <si>
    <t>PALKAT_JA_PALKKIOT</t>
  </si>
  <si>
    <t>HENKILOSTOSIVUKULUT</t>
  </si>
  <si>
    <t>ELAKEKULUT</t>
  </si>
  <si>
    <t>MUUT_HENKILOSTOSIVUKULUT</t>
  </si>
  <si>
    <t>POISTOT_JA_ARVONALENNUKSET</t>
  </si>
  <si>
    <t>SUUNNITELMAN_MUKAISET_POISTOT</t>
  </si>
  <si>
    <t>ARVONALENTUMISET_PYSYVAT_VASTAAVAT</t>
  </si>
  <si>
    <t>LIIKETOIMINNAN_MUUT_KULUT</t>
  </si>
  <si>
    <t>LIIKEVOITTO</t>
  </si>
  <si>
    <t>RAHOITUSTUOTOT_JA_KULUT</t>
  </si>
  <si>
    <t>TUOTOT_OSUUKSISTA_KONSERNI</t>
  </si>
  <si>
    <t>TUOTOT_OSUUKSISTA_OMISTUSYHTEISTYOYRITYKSISSA</t>
  </si>
  <si>
    <t>TUOTOT_MUISTA</t>
  </si>
  <si>
    <t>TUOTOT_SAMA_KONSERNI</t>
  </si>
  <si>
    <t>TUOTOT_MUILTA</t>
  </si>
  <si>
    <t>MUUT_KORKOTUOTOT</t>
  </si>
  <si>
    <t>MUUT_KORKOTUOTOT_SAMA_KONSERNI</t>
  </si>
  <si>
    <t>MUUT_KORKOTUOTOT_MUILTA</t>
  </si>
  <si>
    <t>ARVONALENTUMISET_VAIHTUVAT_VASTAAVAT</t>
  </si>
  <si>
    <t>KORKOKULUT_JA_MUUT_RAHOITUSKULUT</t>
  </si>
  <si>
    <t>KORKOKULUT_SAMA_KONSERNI</t>
  </si>
  <si>
    <t>KORKOKULUT_MUILLE</t>
  </si>
  <si>
    <t>SATUNNAISET_ERAT</t>
  </si>
  <si>
    <t>SATUNNAISET_TUOTOT</t>
  </si>
  <si>
    <t>SATUNNAISET_KULUT</t>
  </si>
  <si>
    <t>VOITOT_ENNEN_TILINPAATOSSIIRTOJA</t>
  </si>
  <si>
    <t>TILINPAATOSSIIRROT</t>
  </si>
  <si>
    <t>POISTOERON_LISAYS</t>
  </si>
  <si>
    <t>VAPAAEHTOISTEN_VARAUSTEN_LISAYS</t>
  </si>
  <si>
    <t>TULOVEROT</t>
  </si>
  <si>
    <t>MUUT_VALITTOMAT_VEROT</t>
  </si>
  <si>
    <t>TILKAUDEN_VOITTO</t>
  </si>
  <si>
    <t>VOITTO_ENNEN_SATUNNAISIA_ERIA</t>
  </si>
  <si>
    <t>2014</t>
  </si>
  <si>
    <t>Satunnaiset erät
(+/-)</t>
  </si>
  <si>
    <t>Rahoitustuotot ja kulut
(+/-)</t>
  </si>
  <si>
    <t>Tilinpäätössiirrot
(+/-)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</si>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</sst>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Unicode MS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indexed="64"/>
      </right>
      <top style="medium">
        <color indexed="64"/>
      </top>
      <bottom/>
      <diagonal/>
    </border>
    <border>
      <left style="medium">
        <color theme="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2" fillId="0" borderId="0"/>
  </cellStyleXfs>
  <cellXfs count="149">
    <xf numFmtId="0" fontId="0" fillId="0" borderId="0" xfId="0"/>
    <xf numFmtId="0" fontId="1" fillId="0" borderId="0" xfId="0" quotePrefix="1" applyFont="1"/>
    <xf numFmtId="0" fontId="5" fillId="0" borderId="0" xfId="0" applyFont="1"/>
    <xf numFmtId="0" fontId="0" fillId="0" borderId="0" xfId="0" applyProtection="1">
      <protection locked="0"/>
    </xf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Protection="1"/>
    <xf numFmtId="49" fontId="1" fillId="0" borderId="1" xfId="0" applyNumberFormat="1" applyFont="1" applyFill="1" applyBorder="1" applyAlignment="1" applyProtection="1">
      <alignment horizontal="center"/>
    </xf>
    <xf numFmtId="49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3" fillId="0" borderId="11" xfId="0" applyFont="1" applyFill="1" applyBorder="1" applyAlignment="1" applyProtection="1">
      <alignment vertical="top" wrapText="1"/>
    </xf>
    <xf numFmtId="49" fontId="3" fillId="0" borderId="6" xfId="0" applyNumberFormat="1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top" wrapText="1"/>
    </xf>
    <xf numFmtId="0" fontId="6" fillId="0" borderId="0" xfId="0" applyFont="1" applyProtection="1">
      <protection locked="0"/>
    </xf>
    <xf numFmtId="49" fontId="0" fillId="0" borderId="0" xfId="0" applyNumberFormat="1"/>
    <xf numFmtId="49" fontId="5" fillId="0" borderId="0" xfId="0" applyNumberFormat="1" applyFont="1"/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4" fillId="0" borderId="0" xfId="0" applyFont="1" applyFill="1" applyBorder="1" applyAlignment="1" applyProtection="1">
      <alignment vertical="top" wrapText="1"/>
    </xf>
    <xf numFmtId="0" fontId="0" fillId="0" borderId="0" xfId="0" applyFill="1" applyProtection="1"/>
    <xf numFmtId="0" fontId="1" fillId="0" borderId="19" xfId="0" applyFont="1" applyFill="1" applyBorder="1" applyAlignment="1" applyProtection="1">
      <alignment horizontal="center"/>
    </xf>
    <xf numFmtId="3" fontId="0" fillId="2" borderId="0" xfId="0" applyNumberFormat="1" applyFill="1" applyProtection="1"/>
    <xf numFmtId="3" fontId="0" fillId="0" borderId="0" xfId="0" applyNumberFormat="1" applyProtection="1">
      <protection locked="0"/>
    </xf>
    <xf numFmtId="3" fontId="0" fillId="0" borderId="0" xfId="0" applyNumberFormat="1" applyFill="1" applyProtection="1">
      <protection locked="0"/>
    </xf>
    <xf numFmtId="49" fontId="1" fillId="0" borderId="23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49" fontId="10" fillId="0" borderId="14" xfId="0" applyNumberFormat="1" applyFont="1" applyFill="1" applyBorder="1" applyAlignment="1" applyProtection="1">
      <alignment horizontal="left" vertical="top" wrapText="1"/>
    </xf>
    <xf numFmtId="49" fontId="10" fillId="0" borderId="14" xfId="0" applyNumberFormat="1" applyFont="1" applyFill="1" applyBorder="1" applyAlignment="1" applyProtection="1">
      <alignment vertical="top" wrapText="1"/>
    </xf>
    <xf numFmtId="0" fontId="1" fillId="0" borderId="27" xfId="0" applyFont="1" applyFill="1" applyBorder="1" applyAlignment="1" applyProtection="1">
      <alignment horizontal="left"/>
    </xf>
    <xf numFmtId="0" fontId="1" fillId="0" borderId="28" xfId="0" applyFont="1" applyFill="1" applyBorder="1" applyAlignment="1" applyProtection="1">
      <alignment horizontal="left"/>
    </xf>
    <xf numFmtId="0" fontId="1" fillId="0" borderId="29" xfId="0" applyFont="1" applyFill="1" applyBorder="1" applyAlignment="1" applyProtection="1">
      <alignment horizontal="left"/>
    </xf>
    <xf numFmtId="0" fontId="1" fillId="0" borderId="30" xfId="0" applyFont="1" applyFill="1" applyBorder="1" applyAlignment="1" applyProtection="1">
      <alignment horizontal="left"/>
    </xf>
    <xf numFmtId="0" fontId="1" fillId="0" borderId="31" xfId="0" applyFont="1" applyFill="1" applyBorder="1" applyAlignment="1" applyProtection="1"/>
    <xf numFmtId="0" fontId="10" fillId="0" borderId="32" xfId="0" applyFont="1" applyFill="1" applyBorder="1" applyAlignment="1" applyProtection="1"/>
    <xf numFmtId="0" fontId="11" fillId="0" borderId="34" xfId="0" applyFont="1" applyFill="1" applyBorder="1" applyAlignment="1" applyProtection="1"/>
    <xf numFmtId="0" fontId="11" fillId="0" borderId="35" xfId="0" applyFont="1" applyFill="1" applyBorder="1" applyAlignment="1" applyProtection="1"/>
    <xf numFmtId="0" fontId="11" fillId="0" borderId="32" xfId="0" applyFont="1" applyFill="1" applyBorder="1" applyAlignment="1" applyProtection="1">
      <alignment horizontal="center"/>
    </xf>
    <xf numFmtId="0" fontId="11" fillId="0" borderId="33" xfId="0" applyFont="1" applyFill="1" applyBorder="1" applyAlignment="1" applyProtection="1">
      <alignment horizontal="center"/>
    </xf>
    <xf numFmtId="0" fontId="1" fillId="0" borderId="36" xfId="0" applyFont="1" applyFill="1" applyBorder="1" applyAlignment="1" applyProtection="1"/>
    <xf numFmtId="0" fontId="10" fillId="0" borderId="37" xfId="0" applyFont="1" applyFill="1" applyBorder="1" applyAlignment="1" applyProtection="1"/>
    <xf numFmtId="49" fontId="10" fillId="0" borderId="38" xfId="0" applyNumberFormat="1" applyFont="1" applyFill="1" applyBorder="1" applyAlignment="1" applyProtection="1">
      <alignment vertical="top" wrapText="1"/>
    </xf>
    <xf numFmtId="0" fontId="10" fillId="0" borderId="39" xfId="0" applyFont="1" applyFill="1" applyBorder="1" applyAlignment="1" applyProtection="1"/>
    <xf numFmtId="0" fontId="1" fillId="0" borderId="40" xfId="0" applyFont="1" applyFill="1" applyBorder="1" applyAlignment="1" applyProtection="1"/>
    <xf numFmtId="0" fontId="1" fillId="0" borderId="28" xfId="0" applyFont="1" applyFill="1" applyBorder="1" applyAlignment="1" applyProtection="1"/>
    <xf numFmtId="0" fontId="1" fillId="0" borderId="41" xfId="0" applyFont="1" applyFill="1" applyBorder="1" applyAlignment="1" applyProtection="1"/>
    <xf numFmtId="0" fontId="11" fillId="0" borderId="42" xfId="0" applyFont="1" applyFill="1" applyBorder="1" applyAlignment="1" applyProtection="1">
      <alignment horizontal="left"/>
    </xf>
    <xf numFmtId="0" fontId="11" fillId="0" borderId="43" xfId="0" applyFont="1" applyFill="1" applyBorder="1" applyAlignment="1" applyProtection="1">
      <alignment horizontal="left"/>
    </xf>
    <xf numFmtId="0" fontId="11" fillId="0" borderId="44" xfId="0" applyFont="1" applyFill="1" applyBorder="1" applyAlignment="1" applyProtection="1">
      <alignment horizontal="left"/>
    </xf>
    <xf numFmtId="0" fontId="11" fillId="0" borderId="33" xfId="0" applyFont="1" applyFill="1" applyBorder="1" applyAlignment="1" applyProtection="1">
      <alignment horizontal="left"/>
    </xf>
    <xf numFmtId="0" fontId="1" fillId="0" borderId="45" xfId="0" applyFont="1" applyFill="1" applyBorder="1" applyAlignment="1" applyProtection="1">
      <alignment horizontal="left"/>
    </xf>
    <xf numFmtId="0" fontId="11" fillId="0" borderId="46" xfId="0" applyFont="1" applyFill="1" applyBorder="1" applyAlignment="1" applyProtection="1">
      <alignment horizontal="left"/>
    </xf>
    <xf numFmtId="0" fontId="1" fillId="0" borderId="47" xfId="0" applyFont="1" applyFill="1" applyBorder="1" applyAlignment="1" applyProtection="1"/>
    <xf numFmtId="0" fontId="10" fillId="0" borderId="48" xfId="0" applyFont="1" applyFill="1" applyBorder="1" applyAlignment="1" applyProtection="1"/>
    <xf numFmtId="0" fontId="10" fillId="0" borderId="49" xfId="0" applyFont="1" applyFill="1" applyBorder="1" applyAlignment="1" applyProtection="1">
      <alignment horizontal="left" vertical="top" wrapText="1"/>
    </xf>
    <xf numFmtId="0" fontId="10" fillId="0" borderId="53" xfId="0" applyFont="1" applyFill="1" applyBorder="1" applyAlignment="1" applyProtection="1">
      <alignment horizontal="left" vertical="top" wrapText="1"/>
    </xf>
    <xf numFmtId="0" fontId="12" fillId="0" borderId="56" xfId="0" applyFont="1" applyFill="1" applyBorder="1" applyAlignment="1" applyProtection="1">
      <alignment wrapText="1"/>
    </xf>
    <xf numFmtId="0" fontId="12" fillId="0" borderId="57" xfId="0" applyFont="1" applyFill="1" applyBorder="1" applyAlignment="1" applyProtection="1">
      <alignment wrapText="1"/>
    </xf>
    <xf numFmtId="0" fontId="13" fillId="0" borderId="58" xfId="0" applyFont="1" applyFill="1" applyBorder="1" applyAlignment="1" applyProtection="1">
      <alignment vertical="top" wrapText="1"/>
    </xf>
    <xf numFmtId="0" fontId="12" fillId="0" borderId="59" xfId="0" applyFont="1" applyFill="1" applyBorder="1" applyProtection="1"/>
    <xf numFmtId="0" fontId="13" fillId="0" borderId="60" xfId="0" applyFont="1" applyFill="1" applyBorder="1" applyProtection="1"/>
    <xf numFmtId="0" fontId="13" fillId="0" borderId="61" xfId="0" applyFont="1" applyFill="1" applyBorder="1" applyAlignment="1" applyProtection="1">
      <alignment wrapText="1"/>
    </xf>
    <xf numFmtId="0" fontId="1" fillId="0" borderId="54" xfId="0" applyFont="1" applyFill="1" applyBorder="1" applyAlignment="1" applyProtection="1"/>
    <xf numFmtId="0" fontId="1" fillId="0" borderId="55" xfId="0" applyFont="1" applyFill="1" applyBorder="1" applyAlignment="1" applyProtection="1"/>
    <xf numFmtId="0" fontId="10" fillId="0" borderId="62" xfId="0" applyFont="1" applyFill="1" applyBorder="1" applyAlignment="1" applyProtection="1">
      <alignment horizontal="left" vertical="top" wrapText="1"/>
    </xf>
    <xf numFmtId="0" fontId="1" fillId="0" borderId="63" xfId="0" applyFont="1" applyFill="1" applyBorder="1" applyAlignment="1" applyProtection="1">
      <alignment vertical="top"/>
    </xf>
    <xf numFmtId="49" fontId="10" fillId="0" borderId="57" xfId="0" applyNumberFormat="1" applyFont="1" applyFill="1" applyBorder="1" applyAlignment="1" applyProtection="1">
      <alignment horizontal="left" vertical="top" wrapText="1"/>
    </xf>
    <xf numFmtId="0" fontId="1" fillId="0" borderId="54" xfId="0" applyFont="1" applyFill="1" applyBorder="1" applyAlignment="1" applyProtection="1">
      <alignment horizontal="left" vertical="top" wrapText="1"/>
    </xf>
    <xf numFmtId="49" fontId="10" fillId="0" borderId="64" xfId="0" applyNumberFormat="1" applyFont="1" applyFill="1" applyBorder="1" applyAlignment="1" applyProtection="1">
      <alignment horizontal="left" vertical="top" wrapText="1"/>
    </xf>
    <xf numFmtId="0" fontId="10" fillId="0" borderId="65" xfId="0" applyFont="1" applyFill="1" applyBorder="1" applyAlignment="1" applyProtection="1">
      <alignment horizontal="left" vertical="top" wrapText="1"/>
    </xf>
    <xf numFmtId="49" fontId="10" fillId="0" borderId="56" xfId="0" applyNumberFormat="1" applyFont="1" applyFill="1" applyBorder="1" applyAlignment="1" applyProtection="1">
      <alignment horizontal="left" vertical="top" wrapText="1"/>
    </xf>
    <xf numFmtId="0" fontId="1" fillId="0" borderId="59" xfId="0" applyFont="1" applyFill="1" applyBorder="1" applyAlignment="1" applyProtection="1">
      <alignment horizontal="left" vertical="top" wrapText="1"/>
    </xf>
    <xf numFmtId="0" fontId="10" fillId="0" borderId="66" xfId="0" applyFont="1" applyFill="1" applyBorder="1" applyAlignment="1" applyProtection="1">
      <alignment horizontal="left" vertical="top" wrapText="1"/>
    </xf>
    <xf numFmtId="0" fontId="10" fillId="0" borderId="67" xfId="0" applyFont="1" applyFill="1" applyBorder="1" applyAlignment="1" applyProtection="1">
      <alignment horizontal="left" vertical="top" wrapText="1"/>
    </xf>
    <xf numFmtId="49" fontId="10" fillId="0" borderId="67" xfId="0" applyNumberFormat="1" applyFont="1" applyFill="1" applyBorder="1" applyAlignment="1" applyProtection="1">
      <alignment horizontal="left" vertical="top" wrapText="1"/>
    </xf>
    <xf numFmtId="0" fontId="10" fillId="0" borderId="68" xfId="0" applyFont="1" applyFill="1" applyBorder="1" applyAlignment="1" applyProtection="1">
      <alignment horizontal="left" vertical="top" wrapText="1"/>
    </xf>
    <xf numFmtId="49" fontId="10" fillId="0" borderId="69" xfId="0" applyNumberFormat="1" applyFont="1" applyFill="1" applyBorder="1" applyAlignment="1" applyProtection="1">
      <alignment horizontal="left" vertical="top" wrapText="1"/>
    </xf>
    <xf numFmtId="49" fontId="10" fillId="0" borderId="68" xfId="0" applyNumberFormat="1" applyFont="1" applyFill="1" applyBorder="1" applyAlignment="1" applyProtection="1">
      <alignment horizontal="left" vertical="top" wrapText="1"/>
    </xf>
    <xf numFmtId="0" fontId="1" fillId="0" borderId="70" xfId="0" applyFont="1" applyFill="1" applyBorder="1" applyAlignment="1" applyProtection="1">
      <alignment horizontal="left" vertical="top" wrapText="1"/>
    </xf>
    <xf numFmtId="0" fontId="10" fillId="0" borderId="71" xfId="0" applyFont="1" applyFill="1" applyBorder="1" applyAlignment="1" applyProtection="1">
      <alignment horizontal="left" vertical="top" wrapText="1"/>
    </xf>
    <xf numFmtId="0" fontId="1" fillId="0" borderId="72" xfId="0" applyFont="1" applyFill="1" applyBorder="1" applyAlignment="1" applyProtection="1">
      <alignment horizontal="left" vertical="top" wrapText="1"/>
    </xf>
    <xf numFmtId="0" fontId="10" fillId="0" borderId="73" xfId="0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4" fillId="0" borderId="0" xfId="0" applyFont="1" applyProtection="1"/>
    <xf numFmtId="0" fontId="4" fillId="0" borderId="0" xfId="0" applyFont="1" applyFill="1" applyBorder="1" applyAlignment="1" applyProtection="1"/>
    <xf numFmtId="0" fontId="15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3" fontId="0" fillId="0" borderId="0" xfId="0" applyNumberFormat="1" applyProtection="1"/>
    <xf numFmtId="49" fontId="0" fillId="0" borderId="0" xfId="0" applyNumberFormat="1" applyProtection="1"/>
    <xf numFmtId="0" fontId="1" fillId="0" borderId="74" xfId="0" applyFont="1" applyFill="1" applyBorder="1" applyAlignment="1" applyProtection="1">
      <alignment vertical="top"/>
    </xf>
    <xf numFmtId="0" fontId="1" fillId="0" borderId="21" xfId="0" applyFont="1" applyFill="1" applyBorder="1" applyAlignment="1" applyProtection="1">
      <alignment horizontal="center" vertical="top"/>
    </xf>
    <xf numFmtId="0" fontId="1" fillId="0" borderId="26" xfId="0" applyFont="1" applyFill="1" applyBorder="1" applyAlignment="1" applyProtection="1">
      <alignment horizontal="center" vertical="top"/>
    </xf>
    <xf numFmtId="0" fontId="1" fillId="0" borderId="17" xfId="0" applyFont="1" applyFill="1" applyBorder="1" applyAlignment="1" applyProtection="1">
      <alignment horizontal="center" vertical="top"/>
    </xf>
    <xf numFmtId="0" fontId="10" fillId="0" borderId="21" xfId="0" applyFont="1" applyFill="1" applyBorder="1" applyAlignment="1" applyProtection="1">
      <alignment horizontal="left" vertical="top" wrapText="1"/>
    </xf>
    <xf numFmtId="0" fontId="10" fillId="0" borderId="26" xfId="0" applyFont="1" applyFill="1" applyBorder="1" applyAlignment="1" applyProtection="1">
      <alignment horizontal="left" vertical="top" wrapText="1"/>
    </xf>
    <xf numFmtId="0" fontId="10" fillId="0" borderId="17" xfId="0" applyFont="1" applyFill="1" applyBorder="1" applyAlignment="1" applyProtection="1">
      <alignment horizontal="left" vertical="top" wrapText="1"/>
    </xf>
    <xf numFmtId="0" fontId="10" fillId="0" borderId="22" xfId="0" applyFont="1" applyFill="1" applyBorder="1" applyAlignment="1" applyProtection="1">
      <alignment horizontal="left" vertical="top" wrapText="1"/>
    </xf>
    <xf numFmtId="0" fontId="10" fillId="0" borderId="18" xfId="0" applyFont="1" applyFill="1" applyBorder="1" applyAlignment="1" applyProtection="1">
      <alignment horizontal="left" vertical="top" wrapText="1"/>
    </xf>
    <xf numFmtId="49" fontId="10" fillId="0" borderId="8" xfId="0" applyNumberFormat="1" applyFont="1" applyFill="1" applyBorder="1" applyAlignment="1" applyProtection="1">
      <alignment horizontal="left" vertical="top" wrapText="1"/>
    </xf>
    <xf numFmtId="49" fontId="10" fillId="0" borderId="13" xfId="0" applyNumberFormat="1" applyFont="1" applyFill="1" applyBorder="1" applyAlignment="1" applyProtection="1">
      <alignment horizontal="left" vertical="top" wrapText="1"/>
    </xf>
    <xf numFmtId="0" fontId="10" fillId="0" borderId="50" xfId="0" applyFont="1" applyFill="1" applyBorder="1" applyAlignment="1" applyProtection="1">
      <alignment horizontal="center" vertical="top" wrapText="1"/>
    </xf>
    <xf numFmtId="0" fontId="10" fillId="0" borderId="52" xfId="0" applyFont="1" applyFill="1" applyBorder="1" applyAlignment="1" applyProtection="1">
      <alignment horizontal="center" vertical="top" wrapText="1"/>
    </xf>
    <xf numFmtId="49" fontId="10" fillId="0" borderId="50" xfId="0" applyNumberFormat="1" applyFont="1" applyFill="1" applyBorder="1" applyAlignment="1" applyProtection="1">
      <alignment horizontal="center" vertical="top" wrapText="1"/>
    </xf>
    <xf numFmtId="49" fontId="10" fillId="0" borderId="52" xfId="0" applyNumberFormat="1" applyFont="1" applyFill="1" applyBorder="1" applyAlignment="1" applyProtection="1">
      <alignment horizontal="center" vertical="top" wrapText="1"/>
    </xf>
    <xf numFmtId="0" fontId="10" fillId="0" borderId="50" xfId="0" applyFont="1" applyFill="1" applyBorder="1" applyAlignment="1" applyProtection="1">
      <alignment horizontal="left" vertical="top" wrapText="1"/>
    </xf>
    <xf numFmtId="0" fontId="10" fillId="0" borderId="52" xfId="0" applyFont="1" applyFill="1" applyBorder="1" applyAlignment="1" applyProtection="1">
      <alignment horizontal="left" vertical="top" wrapText="1"/>
    </xf>
    <xf numFmtId="0" fontId="12" fillId="0" borderId="21" xfId="0" applyFont="1" applyFill="1" applyBorder="1" applyAlignment="1" applyProtection="1">
      <alignment horizontal="left" vertical="top" wrapText="1"/>
    </xf>
    <xf numFmtId="0" fontId="12" fillId="0" borderId="17" xfId="0" applyFont="1" applyFill="1" applyBorder="1" applyAlignment="1" applyProtection="1">
      <alignment horizontal="left" vertical="top" wrapText="1"/>
    </xf>
    <xf numFmtId="0" fontId="12" fillId="0" borderId="26" xfId="0" applyFont="1" applyFill="1" applyBorder="1" applyAlignment="1" applyProtection="1">
      <alignment horizontal="left" vertical="top" wrapText="1"/>
    </xf>
    <xf numFmtId="0" fontId="12" fillId="0" borderId="21" xfId="0" applyFont="1" applyFill="1" applyBorder="1" applyAlignment="1" applyProtection="1">
      <alignment horizontal="left" vertical="top"/>
    </xf>
    <xf numFmtId="0" fontId="12" fillId="0" borderId="26" xfId="0" applyFont="1" applyFill="1" applyBorder="1" applyAlignment="1" applyProtection="1">
      <alignment horizontal="left" vertical="top"/>
    </xf>
    <xf numFmtId="0" fontId="12" fillId="0" borderId="17" xfId="0" applyFont="1" applyFill="1" applyBorder="1" applyAlignment="1" applyProtection="1">
      <alignment horizontal="left" vertical="top"/>
    </xf>
    <xf numFmtId="0" fontId="10" fillId="0" borderId="21" xfId="0" applyFont="1" applyFill="1" applyBorder="1" applyAlignment="1" applyProtection="1">
      <alignment horizontal="left" vertical="top"/>
    </xf>
    <xf numFmtId="0" fontId="10" fillId="0" borderId="26" xfId="0" applyFont="1" applyFill="1" applyBorder="1" applyAlignment="1" applyProtection="1">
      <alignment horizontal="left" vertical="top"/>
    </xf>
    <xf numFmtId="0" fontId="10" fillId="0" borderId="17" xfId="0" applyFont="1" applyFill="1" applyBorder="1" applyAlignment="1" applyProtection="1">
      <alignment horizontal="left" vertical="top"/>
    </xf>
    <xf numFmtId="0" fontId="12" fillId="0" borderId="21" xfId="0" applyFont="1" applyBorder="1" applyAlignment="1" applyProtection="1">
      <alignment horizontal="left" vertical="top" wrapText="1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26" xfId="0" applyFont="1" applyBorder="1" applyAlignment="1" applyProtection="1">
      <alignment horizontal="left" vertical="top" wrapText="1"/>
    </xf>
    <xf numFmtId="0" fontId="1" fillId="0" borderId="21" xfId="0" applyFont="1" applyFill="1" applyBorder="1" applyAlignment="1" applyProtection="1">
      <alignment horizontal="left" vertical="top" wrapText="1"/>
    </xf>
    <xf numFmtId="0" fontId="1" fillId="0" borderId="26" xfId="0" applyFont="1" applyFill="1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left" vertical="top" wrapText="1"/>
    </xf>
    <xf numFmtId="0" fontId="4" fillId="0" borderId="5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 wrapText="1"/>
    </xf>
    <xf numFmtId="0" fontId="1" fillId="0" borderId="12" xfId="0" applyFont="1" applyFill="1" applyBorder="1" applyAlignment="1" applyProtection="1"/>
    <xf numFmtId="49" fontId="10" fillId="0" borderId="21" xfId="0" applyNumberFormat="1" applyFont="1" applyFill="1" applyBorder="1" applyAlignment="1" applyProtection="1">
      <alignment horizontal="left" vertical="top" wrapText="1"/>
    </xf>
    <xf numFmtId="49" fontId="10" fillId="0" borderId="26" xfId="0" applyNumberFormat="1" applyFont="1" applyFill="1" applyBorder="1" applyAlignment="1" applyProtection="1">
      <alignment horizontal="left" vertical="top" wrapText="1"/>
    </xf>
    <xf numFmtId="49" fontId="10" fillId="0" borderId="17" xfId="0" applyNumberFormat="1" applyFont="1" applyFill="1" applyBorder="1" applyAlignment="1" applyProtection="1">
      <alignment horizontal="left" vertical="top" wrapText="1"/>
    </xf>
    <xf numFmtId="49" fontId="3" fillId="0" borderId="5" xfId="0" applyNumberFormat="1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/>
    <xf numFmtId="0" fontId="2" fillId="0" borderId="12" xfId="0" applyFont="1" applyFill="1" applyBorder="1" applyAlignment="1" applyProtection="1"/>
    <xf numFmtId="0" fontId="2" fillId="0" borderId="11" xfId="0" applyFont="1" applyFill="1" applyBorder="1" applyAlignment="1" applyProtection="1"/>
    <xf numFmtId="0" fontId="2" fillId="0" borderId="13" xfId="0" applyFont="1" applyFill="1" applyBorder="1" applyAlignment="1" applyProtection="1"/>
    <xf numFmtId="49" fontId="3" fillId="0" borderId="8" xfId="0" applyNumberFormat="1" applyFont="1" applyFill="1" applyBorder="1" applyAlignment="1" applyProtection="1">
      <alignment vertical="top" wrapText="1"/>
    </xf>
    <xf numFmtId="0" fontId="10" fillId="0" borderId="51" xfId="0" applyFont="1" applyFill="1" applyBorder="1" applyAlignment="1" applyProtection="1">
      <alignment horizontal="left" vertical="top" wrapText="1"/>
    </xf>
    <xf numFmtId="0" fontId="1" fillId="0" borderId="22" xfId="0" applyFont="1" applyFill="1" applyBorder="1" applyAlignment="1" applyProtection="1">
      <alignment horizontal="left" vertical="top" wrapText="1"/>
    </xf>
    <xf numFmtId="0" fontId="1" fillId="0" borderId="24" xfId="0" applyFont="1" applyFill="1" applyBorder="1" applyAlignment="1" applyProtection="1">
      <alignment horizontal="left" vertical="top" wrapText="1"/>
    </xf>
    <xf numFmtId="0" fontId="1" fillId="0" borderId="25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8" fillId="0" borderId="20" xfId="0" applyFont="1" applyFill="1" applyBorder="1" applyAlignment="1" applyProtection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top" wrapText="1"/>
    </xf>
  </cellXfs>
  <cellStyles count="4">
    <cellStyle name="Normaali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22"/>
  <sheetViews>
    <sheetView tabSelected="1" zoomScaleNormal="100" workbookViewId="0">
      <pane xSplit="2" topLeftCell="C1" activePane="topRight" state="frozen"/>
      <selection pane="topRight"/>
    </sheetView>
  </sheetViews>
  <sheetFormatPr defaultColWidth="9.109375" defaultRowHeight="14.4" x14ac:dyDescent="0.3"/>
  <cols>
    <col min="1" max="1" width="30.109375" style="6" customWidth="1"/>
    <col min="2" max="2" width="12.5546875" style="6" customWidth="1"/>
    <col min="3" max="3" width="15.88671875" style="6" customWidth="1"/>
    <col min="4" max="4" width="16.6640625" style="6" customWidth="1"/>
    <col min="5" max="5" width="21.88671875" style="6" customWidth="1"/>
    <col min="6" max="6" width="16.6640625" style="6" customWidth="1"/>
    <col min="7" max="7" width="14.88671875" style="6" customWidth="1"/>
    <col min="8" max="8" width="11.88671875" style="6" customWidth="1"/>
    <col min="9" max="9" width="13.44140625" style="6" customWidth="1"/>
    <col min="10" max="11" width="12.6640625" style="6" customWidth="1"/>
    <col min="12" max="12" width="16.33203125" style="6" customWidth="1"/>
    <col min="13" max="13" width="19.33203125" style="6" customWidth="1"/>
    <col min="14" max="14" width="16.88671875" style="6" customWidth="1"/>
    <col min="15" max="15" width="14.5546875" style="6" customWidth="1"/>
    <col min="16" max="16" width="16" style="6" customWidth="1"/>
    <col min="17" max="17" width="17.5546875" style="6" customWidth="1"/>
    <col min="18" max="18" width="14.44140625" style="6" customWidth="1"/>
    <col min="19" max="19" width="16" style="6" customWidth="1"/>
    <col min="20" max="20" width="17.109375" style="6" customWidth="1"/>
    <col min="21" max="21" width="22.44140625" style="6" customWidth="1"/>
    <col min="22" max="22" width="14.33203125" style="6" customWidth="1"/>
    <col min="23" max="23" width="16.5546875" style="6" customWidth="1"/>
    <col min="24" max="24" width="18.5546875" style="6" customWidth="1"/>
    <col min="25" max="25" width="12.5546875" style="6" customWidth="1"/>
    <col min="26" max="26" width="13.33203125" style="6" customWidth="1"/>
    <col min="27" max="27" width="16.5546875" style="6" customWidth="1"/>
    <col min="28" max="28" width="15.88671875" style="6" customWidth="1"/>
    <col min="29" max="29" width="15.33203125" style="6" hidden="1" customWidth="1"/>
    <col min="30" max="30" width="13.33203125" style="6" hidden="1" customWidth="1"/>
    <col min="31" max="31" width="14.109375" style="6" hidden="1" customWidth="1"/>
    <col min="32" max="32" width="24.88671875" style="6" hidden="1" customWidth="1"/>
    <col min="33" max="33" width="19.88671875" style="6" hidden="1" customWidth="1"/>
    <col min="34" max="34" width="23.5546875" style="6" customWidth="1"/>
    <col min="35" max="35" width="10.109375" style="24" hidden="1" customWidth="1"/>
    <col min="36" max="36" width="12" style="6" hidden="1" customWidth="1"/>
    <col min="37" max="39" width="9.109375" style="6" hidden="1" customWidth="1"/>
    <col min="40" max="40" width="0" style="6" hidden="1" customWidth="1"/>
    <col min="41" max="16384" width="9.109375" style="6"/>
  </cols>
  <sheetData>
    <row r="2" spans="1:40" x14ac:dyDescent="0.3">
      <c r="A2" s="4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AI2" s="5"/>
      <c r="AJ2" s="5"/>
      <c r="AK2" s="5"/>
      <c r="AL2" s="5"/>
      <c r="AM2" s="5"/>
      <c r="AN2" s="5"/>
    </row>
    <row r="3" spans="1:40" x14ac:dyDescent="0.3">
      <c r="AI3" s="6"/>
    </row>
    <row r="4" spans="1:40" ht="15" thickBot="1" x14ac:dyDescent="0.3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29" t="s">
        <v>21</v>
      </c>
      <c r="AI4" s="9" t="s">
        <v>33</v>
      </c>
      <c r="AJ4" s="9" t="s">
        <v>34</v>
      </c>
      <c r="AK4" s="21"/>
    </row>
    <row r="5" spans="1:40" ht="15" thickBot="1" x14ac:dyDescent="0.35">
      <c r="A5" s="136"/>
      <c r="B5" s="141" t="s">
        <v>47</v>
      </c>
      <c r="C5" s="98"/>
      <c r="D5" s="35"/>
      <c r="E5" s="36"/>
      <c r="F5" s="36"/>
      <c r="G5" s="36"/>
      <c r="H5" s="37"/>
      <c r="I5" s="37"/>
      <c r="J5" s="38"/>
      <c r="K5" s="56"/>
      <c r="L5" s="58"/>
      <c r="M5" s="39"/>
      <c r="N5" s="49"/>
      <c r="O5" s="39"/>
      <c r="P5" s="49"/>
      <c r="Q5" s="50"/>
      <c r="R5" s="45"/>
      <c r="S5" s="45"/>
      <c r="T5" s="45"/>
      <c r="U5" s="51"/>
      <c r="V5" s="127" t="s">
        <v>124</v>
      </c>
      <c r="AI5" s="10"/>
      <c r="AJ5" s="11"/>
      <c r="AK5" s="22"/>
    </row>
    <row r="6" spans="1:40" ht="15.75" customHeight="1" thickBot="1" x14ac:dyDescent="0.35">
      <c r="A6" s="137"/>
      <c r="B6" s="139"/>
      <c r="C6" s="99" t="s">
        <v>123</v>
      </c>
      <c r="D6" s="102" t="s">
        <v>95</v>
      </c>
      <c r="E6" s="133" t="s">
        <v>90</v>
      </c>
      <c r="F6" s="133" t="s">
        <v>91</v>
      </c>
      <c r="G6" s="102" t="s">
        <v>92</v>
      </c>
      <c r="H6" s="52"/>
      <c r="I6" s="53"/>
      <c r="J6" s="54"/>
      <c r="K6" s="57"/>
      <c r="L6" s="121" t="s">
        <v>97</v>
      </c>
      <c r="M6" s="40"/>
      <c r="N6" s="59"/>
      <c r="O6" s="41"/>
      <c r="P6" s="42"/>
      <c r="Q6" s="121" t="s">
        <v>101</v>
      </c>
      <c r="R6" s="46"/>
      <c r="S6" s="48"/>
      <c r="T6" s="47"/>
      <c r="U6" s="124" t="s">
        <v>105</v>
      </c>
      <c r="V6" s="128"/>
      <c r="AI6" s="12" t="s">
        <v>49</v>
      </c>
      <c r="AJ6" s="130" t="s">
        <v>89</v>
      </c>
      <c r="AK6" s="23"/>
    </row>
    <row r="7" spans="1:40" ht="15.75" customHeight="1" thickBot="1" x14ac:dyDescent="0.35">
      <c r="A7" s="137"/>
      <c r="B7" s="139"/>
      <c r="C7" s="100"/>
      <c r="D7" s="103"/>
      <c r="E7" s="134"/>
      <c r="F7" s="134"/>
      <c r="G7" s="103"/>
      <c r="H7" s="102" t="s">
        <v>93</v>
      </c>
      <c r="I7" s="52"/>
      <c r="J7" s="55"/>
      <c r="K7" s="102" t="s">
        <v>94</v>
      </c>
      <c r="L7" s="122"/>
      <c r="M7" s="121" t="s">
        <v>52</v>
      </c>
      <c r="N7" s="121" t="s">
        <v>98</v>
      </c>
      <c r="O7" s="43"/>
      <c r="P7" s="44"/>
      <c r="Q7" s="122"/>
      <c r="R7" s="102" t="s">
        <v>102</v>
      </c>
      <c r="S7" s="102" t="s">
        <v>103</v>
      </c>
      <c r="T7" s="124" t="s">
        <v>104</v>
      </c>
      <c r="U7" s="126"/>
      <c r="V7" s="128"/>
      <c r="AI7" s="17"/>
      <c r="AJ7" s="131"/>
      <c r="AK7" s="23"/>
    </row>
    <row r="8" spans="1:40" ht="34.799999999999997" thickBot="1" x14ac:dyDescent="0.35">
      <c r="A8" s="138"/>
      <c r="B8" s="140"/>
      <c r="C8" s="101"/>
      <c r="D8" s="104"/>
      <c r="E8" s="135"/>
      <c r="F8" s="135"/>
      <c r="G8" s="104"/>
      <c r="H8" s="104"/>
      <c r="I8" s="33" t="s">
        <v>126</v>
      </c>
      <c r="J8" s="33" t="s">
        <v>96</v>
      </c>
      <c r="K8" s="104"/>
      <c r="L8" s="123"/>
      <c r="M8" s="123"/>
      <c r="N8" s="123"/>
      <c r="O8" s="34" t="s">
        <v>99</v>
      </c>
      <c r="P8" s="34" t="s">
        <v>100</v>
      </c>
      <c r="Q8" s="123"/>
      <c r="R8" s="104"/>
      <c r="S8" s="104"/>
      <c r="T8" s="125"/>
      <c r="U8" s="125"/>
      <c r="V8" s="129"/>
      <c r="AI8" s="13" t="s">
        <v>53</v>
      </c>
      <c r="AJ8" s="132"/>
      <c r="AK8" s="14"/>
    </row>
    <row r="9" spans="1:40" s="91" customFormat="1" ht="30.6" hidden="1" x14ac:dyDescent="0.2">
      <c r="A9" s="88" t="s">
        <v>70</v>
      </c>
      <c r="B9" s="88" t="s">
        <v>71</v>
      </c>
      <c r="C9" s="15" t="s">
        <v>123</v>
      </c>
      <c r="D9" s="15" t="s">
        <v>128</v>
      </c>
      <c r="E9" s="15" t="s">
        <v>129</v>
      </c>
      <c r="F9" s="15" t="s">
        <v>130</v>
      </c>
      <c r="G9" s="15" t="s">
        <v>131</v>
      </c>
      <c r="H9" s="15" t="s">
        <v>132</v>
      </c>
      <c r="I9" s="15" t="s">
        <v>133</v>
      </c>
      <c r="J9" s="15" t="s">
        <v>128</v>
      </c>
      <c r="K9" s="15" t="s">
        <v>134</v>
      </c>
      <c r="L9" s="15" t="s">
        <v>135</v>
      </c>
      <c r="M9" s="15" t="s">
        <v>136</v>
      </c>
      <c r="N9" s="15" t="s">
        <v>137</v>
      </c>
      <c r="O9" s="15" t="s">
        <v>138</v>
      </c>
      <c r="P9" s="15" t="s">
        <v>139</v>
      </c>
      <c r="Q9" s="15" t="s">
        <v>140</v>
      </c>
      <c r="R9" s="15" t="s">
        <v>141</v>
      </c>
      <c r="S9" s="15" t="s">
        <v>142</v>
      </c>
      <c r="T9" s="89" t="s">
        <v>154</v>
      </c>
      <c r="U9" s="89" t="s">
        <v>143</v>
      </c>
      <c r="V9" s="89" t="s">
        <v>144</v>
      </c>
      <c r="AC9" s="90" t="s">
        <v>88</v>
      </c>
      <c r="AD9" s="91" t="s">
        <v>76</v>
      </c>
      <c r="AE9" s="91" t="s">
        <v>74</v>
      </c>
      <c r="AF9" s="91" t="s">
        <v>75</v>
      </c>
      <c r="AI9" s="15" t="s">
        <v>72</v>
      </c>
      <c r="AJ9" s="92" t="s">
        <v>73</v>
      </c>
      <c r="AK9" s="89" t="s">
        <v>88</v>
      </c>
      <c r="AL9" s="93" t="s">
        <v>87</v>
      </c>
      <c r="AM9" s="91" t="s">
        <v>76</v>
      </c>
      <c r="AN9" s="91" t="s">
        <v>74</v>
      </c>
    </row>
    <row r="10" spans="1:40" x14ac:dyDescent="0.3">
      <c r="A10" s="3" t="s">
        <v>55</v>
      </c>
      <c r="B10" s="18" t="s">
        <v>55</v>
      </c>
      <c r="C10" s="27"/>
      <c r="D10" s="27"/>
      <c r="E10" s="27"/>
      <c r="F10" s="27"/>
      <c r="G10" s="26">
        <f>SUM(H10+K10)</f>
        <v>0</v>
      </c>
      <c r="H10" s="27"/>
      <c r="I10" s="27"/>
      <c r="J10" s="27"/>
      <c r="K10" s="27"/>
      <c r="L10" s="26">
        <f>SUM(M10+N10)</f>
        <v>0</v>
      </c>
      <c r="M10" s="27"/>
      <c r="N10" s="27"/>
      <c r="O10" s="27"/>
      <c r="P10" s="27"/>
      <c r="Q10" s="26">
        <f>SUM(R10+S10+T10)</f>
        <v>0</v>
      </c>
      <c r="R10" s="27"/>
      <c r="S10" s="27"/>
      <c r="T10" s="27"/>
      <c r="U10" s="28"/>
      <c r="V10" s="26">
        <f>C10+D10+E10+F10-G10-L10-Q10-U10</f>
        <v>0</v>
      </c>
      <c r="AC10" s="97" t="str">
        <f>IF(A10="-- Valitse --","",VLOOKUP(A10,Parametres!$B$3:$C$17,2,FALSE))</f>
        <v/>
      </c>
      <c r="AD10" s="6">
        <v>1</v>
      </c>
      <c r="AE10" s="6">
        <v>1</v>
      </c>
      <c r="AF10" s="6">
        <f>SUM(A10:AA10)+666</f>
        <v>666</v>
      </c>
      <c r="AI10" s="96"/>
      <c r="AJ10" s="26">
        <f>(C10+T10+U10-AH10)</f>
        <v>0</v>
      </c>
      <c r="AK10" s="24" t="str">
        <f>IF(A10="-- Valitse --","",VLOOKUP(A10,Parametres!$B$3:$C$17,2,FALSE))</f>
        <v/>
      </c>
      <c r="AL10" s="6" t="s">
        <v>4</v>
      </c>
      <c r="AM10" s="6">
        <v>1</v>
      </c>
      <c r="AN10" s="6">
        <v>1</v>
      </c>
    </row>
    <row r="11" spans="1:40" x14ac:dyDescent="0.3">
      <c r="A11" s="3" t="s">
        <v>55</v>
      </c>
      <c r="B11" s="18" t="s">
        <v>55</v>
      </c>
      <c r="C11" s="27"/>
      <c r="D11" s="27"/>
      <c r="E11" s="27"/>
      <c r="F11" s="27"/>
      <c r="G11" s="26">
        <f>SUM(H11+K11)</f>
        <v>0</v>
      </c>
      <c r="H11" s="27"/>
      <c r="I11" s="27"/>
      <c r="J11" s="27"/>
      <c r="K11" s="27"/>
      <c r="L11" s="26">
        <f>SUM(M11+N11)</f>
        <v>0</v>
      </c>
      <c r="M11" s="27"/>
      <c r="N11" s="27"/>
      <c r="O11" s="27"/>
      <c r="P11" s="27"/>
      <c r="Q11" s="26">
        <f>SUM(R11+S11+T11)</f>
        <v>0</v>
      </c>
      <c r="R11" s="27"/>
      <c r="S11" s="27"/>
      <c r="T11" s="27"/>
      <c r="U11" s="28"/>
      <c r="V11" s="26">
        <f>C11+D11+E11+F11-G11-L11-Q11-U11</f>
        <v>0</v>
      </c>
      <c r="AC11" s="97" t="str">
        <f>IF(A11="-- Valitse --","",VLOOKUP(A11,Parametres!$B$3:$C$17,2,FALSE))</f>
        <v/>
      </c>
      <c r="AD11" s="6">
        <v>1</v>
      </c>
      <c r="AE11" s="6">
        <v>2</v>
      </c>
      <c r="AF11" s="6">
        <f>SUM(A11:AA11)+666</f>
        <v>666</v>
      </c>
      <c r="AI11" s="26">
        <f>(C11+S11+T11-AG11)</f>
        <v>0</v>
      </c>
      <c r="AJ11" s="24" t="str">
        <f>IF(A11="-- Valitse --","",VLOOKUP(A11,Parametres!$B$3:$C$17,2,FALSE))</f>
        <v/>
      </c>
      <c r="AK11" s="6" t="s">
        <v>4</v>
      </c>
      <c r="AL11" s="6">
        <v>1</v>
      </c>
      <c r="AM11" s="6">
        <v>2</v>
      </c>
      <c r="AN11" s="6">
        <f>SUM(C11:AI11)+666</f>
        <v>1335</v>
      </c>
    </row>
    <row r="14" spans="1:40" ht="15" thickBot="1" x14ac:dyDescent="0.35">
      <c r="AI14" s="6"/>
    </row>
    <row r="15" spans="1:40" ht="15" thickBot="1" x14ac:dyDescent="0.35">
      <c r="A15" s="7"/>
      <c r="B15" s="8"/>
      <c r="C15" s="9" t="s">
        <v>22</v>
      </c>
      <c r="D15" s="9" t="s">
        <v>23</v>
      </c>
      <c r="E15" s="9" t="s">
        <v>24</v>
      </c>
      <c r="F15" s="9" t="s">
        <v>25</v>
      </c>
      <c r="G15" s="16" t="s">
        <v>26</v>
      </c>
      <c r="H15" s="16" t="s">
        <v>27</v>
      </c>
      <c r="I15" s="16" t="s">
        <v>28</v>
      </c>
      <c r="J15" s="9" t="s">
        <v>29</v>
      </c>
      <c r="K15" s="9" t="s">
        <v>30</v>
      </c>
      <c r="L15" s="9" t="s">
        <v>31</v>
      </c>
      <c r="M15" s="9" t="s">
        <v>32</v>
      </c>
      <c r="N15" s="9" t="s">
        <v>33</v>
      </c>
      <c r="O15" s="9" t="s">
        <v>34</v>
      </c>
      <c r="P15" s="25" t="s">
        <v>35</v>
      </c>
      <c r="Q15" s="9" t="s">
        <v>36</v>
      </c>
      <c r="R15" s="9" t="s">
        <v>37</v>
      </c>
      <c r="S15" s="9" t="s">
        <v>38</v>
      </c>
      <c r="T15" s="9" t="s">
        <v>39</v>
      </c>
      <c r="U15" s="30" t="s">
        <v>40</v>
      </c>
      <c r="V15" s="31" t="s">
        <v>41</v>
      </c>
      <c r="W15" s="31" t="s">
        <v>42</v>
      </c>
      <c r="X15" s="31" t="s">
        <v>43</v>
      </c>
      <c r="Y15" s="31" t="s">
        <v>44</v>
      </c>
      <c r="Z15" s="31" t="s">
        <v>45</v>
      </c>
      <c r="AA15" s="32" t="s">
        <v>46</v>
      </c>
    </row>
    <row r="16" spans="1:40" ht="22.5" customHeight="1" thickBot="1" x14ac:dyDescent="0.35">
      <c r="A16" s="136"/>
      <c r="B16" s="136" t="s">
        <v>47</v>
      </c>
      <c r="C16" s="84"/>
      <c r="D16" s="73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3"/>
      <c r="P16" s="86"/>
      <c r="Q16" s="127" t="s">
        <v>117</v>
      </c>
      <c r="R16" s="71"/>
      <c r="S16" s="68"/>
      <c r="T16" s="69"/>
      <c r="U16" s="143" t="s">
        <v>118</v>
      </c>
      <c r="V16" s="64"/>
      <c r="W16" s="65"/>
      <c r="X16" s="65"/>
      <c r="Y16" s="66"/>
      <c r="Z16" s="67"/>
      <c r="AA16" s="146" t="s">
        <v>122</v>
      </c>
    </row>
    <row r="17" spans="1:39" ht="18" customHeight="1" thickBot="1" x14ac:dyDescent="0.35">
      <c r="A17" s="137"/>
      <c r="B17" s="139"/>
      <c r="C17" s="113" t="s">
        <v>171</v>
      </c>
      <c r="D17" s="78"/>
      <c r="E17" s="79"/>
      <c r="F17" s="79"/>
      <c r="G17" s="79"/>
      <c r="H17" s="80"/>
      <c r="I17" s="80"/>
      <c r="J17" s="80"/>
      <c r="K17" s="80"/>
      <c r="L17" s="79"/>
      <c r="M17" s="79"/>
      <c r="N17" s="85"/>
      <c r="O17" s="74"/>
      <c r="P17" s="75"/>
      <c r="Q17" s="128"/>
      <c r="R17" s="102" t="s">
        <v>170</v>
      </c>
      <c r="S17" s="70"/>
      <c r="T17" s="72"/>
      <c r="U17" s="144"/>
      <c r="V17" s="115" t="s">
        <v>172</v>
      </c>
      <c r="W17" s="62"/>
      <c r="X17" s="63"/>
      <c r="Y17" s="118" t="s">
        <v>48</v>
      </c>
      <c r="Z17" s="115" t="s">
        <v>121</v>
      </c>
      <c r="AA17" s="147"/>
    </row>
    <row r="18" spans="1:39" ht="20.25" customHeight="1" thickBot="1" x14ac:dyDescent="0.35">
      <c r="A18" s="137"/>
      <c r="B18" s="139"/>
      <c r="C18" s="142"/>
      <c r="D18" s="109" t="s">
        <v>106</v>
      </c>
      <c r="E18" s="109" t="s">
        <v>107</v>
      </c>
      <c r="F18" s="109" t="s">
        <v>108</v>
      </c>
      <c r="G18" s="81"/>
      <c r="H18" s="82"/>
      <c r="I18" s="111" t="s">
        <v>111</v>
      </c>
      <c r="J18" s="83"/>
      <c r="K18" s="82"/>
      <c r="L18" s="113" t="s">
        <v>112</v>
      </c>
      <c r="M18" s="113" t="s">
        <v>113</v>
      </c>
      <c r="N18" s="113" t="s">
        <v>114</v>
      </c>
      <c r="O18" s="76"/>
      <c r="P18" s="87"/>
      <c r="Q18" s="128"/>
      <c r="R18" s="103"/>
      <c r="S18" s="105" t="s">
        <v>50</v>
      </c>
      <c r="T18" s="107" t="s">
        <v>51</v>
      </c>
      <c r="U18" s="144"/>
      <c r="V18" s="117"/>
      <c r="W18" s="115" t="s">
        <v>119</v>
      </c>
      <c r="X18" s="115" t="s">
        <v>120</v>
      </c>
      <c r="Y18" s="119"/>
      <c r="Z18" s="117"/>
      <c r="AA18" s="147"/>
    </row>
    <row r="19" spans="1:39" ht="44.25" customHeight="1" thickBot="1" x14ac:dyDescent="0.35">
      <c r="A19" s="138"/>
      <c r="B19" s="140"/>
      <c r="C19" s="114"/>
      <c r="D19" s="110"/>
      <c r="E19" s="110"/>
      <c r="F19" s="110"/>
      <c r="G19" s="60" t="s">
        <v>109</v>
      </c>
      <c r="H19" s="60" t="s">
        <v>110</v>
      </c>
      <c r="I19" s="112"/>
      <c r="J19" s="60" t="s">
        <v>109</v>
      </c>
      <c r="K19" s="60" t="s">
        <v>110</v>
      </c>
      <c r="L19" s="114"/>
      <c r="M19" s="114"/>
      <c r="N19" s="114"/>
      <c r="O19" s="60" t="s">
        <v>115</v>
      </c>
      <c r="P19" s="61" t="s">
        <v>116</v>
      </c>
      <c r="Q19" s="129"/>
      <c r="R19" s="104"/>
      <c r="S19" s="106"/>
      <c r="T19" s="108"/>
      <c r="U19" s="145"/>
      <c r="V19" s="116"/>
      <c r="W19" s="116"/>
      <c r="X19" s="116"/>
      <c r="Y19" s="120"/>
      <c r="Z19" s="116"/>
      <c r="AA19" s="148"/>
    </row>
    <row r="20" spans="1:39" s="91" customFormat="1" ht="41.25" hidden="1" customHeight="1" x14ac:dyDescent="0.2">
      <c r="A20" s="88" t="s">
        <v>70</v>
      </c>
      <c r="B20" s="88" t="s">
        <v>71</v>
      </c>
      <c r="C20" s="94" t="s">
        <v>145</v>
      </c>
      <c r="D20" s="94" t="s">
        <v>146</v>
      </c>
      <c r="E20" s="95" t="s">
        <v>147</v>
      </c>
      <c r="F20" s="95" t="s">
        <v>148</v>
      </c>
      <c r="G20" s="95" t="s">
        <v>149</v>
      </c>
      <c r="H20" s="94" t="s">
        <v>150</v>
      </c>
      <c r="I20" s="94" t="s">
        <v>151</v>
      </c>
      <c r="J20" s="94" t="s">
        <v>152</v>
      </c>
      <c r="K20" s="94" t="s">
        <v>153</v>
      </c>
      <c r="L20" s="94" t="s">
        <v>142</v>
      </c>
      <c r="M20" s="94" t="s">
        <v>154</v>
      </c>
      <c r="N20" s="94" t="s">
        <v>155</v>
      </c>
      <c r="O20" s="94" t="s">
        <v>156</v>
      </c>
      <c r="P20" s="94" t="s">
        <v>157</v>
      </c>
      <c r="Q20" s="94" t="s">
        <v>168</v>
      </c>
      <c r="R20" s="94" t="s">
        <v>158</v>
      </c>
      <c r="S20" s="94" t="s">
        <v>159</v>
      </c>
      <c r="T20" s="94" t="s">
        <v>160</v>
      </c>
      <c r="U20" s="94" t="s">
        <v>161</v>
      </c>
      <c r="V20" s="94" t="s">
        <v>162</v>
      </c>
      <c r="W20" s="94" t="s">
        <v>163</v>
      </c>
      <c r="X20" s="94" t="s">
        <v>164</v>
      </c>
      <c r="Y20" s="94" t="s">
        <v>165</v>
      </c>
      <c r="Z20" s="94" t="s">
        <v>166</v>
      </c>
      <c r="AA20" s="94" t="s">
        <v>167</v>
      </c>
      <c r="AC20" s="90" t="s">
        <v>88</v>
      </c>
      <c r="AD20" s="91" t="s">
        <v>76</v>
      </c>
      <c r="AE20" s="91" t="s">
        <v>74</v>
      </c>
      <c r="AF20" s="91" t="s">
        <v>75</v>
      </c>
      <c r="AI20" s="89" t="s">
        <v>88</v>
      </c>
      <c r="AJ20" s="91" t="s">
        <v>87</v>
      </c>
      <c r="AK20" s="91" t="s">
        <v>76</v>
      </c>
      <c r="AL20" s="91" t="s">
        <v>74</v>
      </c>
      <c r="AM20" s="91">
        <f>SUM(C20:AH20)+666</f>
        <v>666</v>
      </c>
    </row>
    <row r="21" spans="1:39" x14ac:dyDescent="0.3">
      <c r="A21" s="6" t="str">
        <f>A10</f>
        <v>-- Valitse --</v>
      </c>
      <c r="B21" s="6" t="str">
        <f>B10</f>
        <v>-- Valitse --</v>
      </c>
      <c r="C21" s="27"/>
      <c r="D21" s="28"/>
      <c r="E21" s="28"/>
      <c r="F21" s="28"/>
      <c r="G21" s="28"/>
      <c r="H21" s="27"/>
      <c r="I21" s="27"/>
      <c r="J21" s="28"/>
      <c r="K21" s="27"/>
      <c r="L21" s="27"/>
      <c r="M21" s="27"/>
      <c r="N21" s="27"/>
      <c r="O21" s="28"/>
      <c r="P21" s="28"/>
      <c r="Q21" s="26">
        <f>V10+C21</f>
        <v>0</v>
      </c>
      <c r="R21" s="3"/>
      <c r="S21" s="3"/>
      <c r="T21" s="3"/>
      <c r="U21" s="26">
        <f>Q21+R21</f>
        <v>0</v>
      </c>
      <c r="V21" s="3"/>
      <c r="W21" s="3"/>
      <c r="X21" s="3"/>
      <c r="Y21" s="3"/>
      <c r="Z21" s="3"/>
      <c r="AA21" s="26">
        <f>U21+V21-Y21-Z21</f>
        <v>0</v>
      </c>
      <c r="AC21" s="97" t="str">
        <f>IF(A21="-- Valitse --","",VLOOKUP(A21,Parametres!$B$3:$C$17,2,FALSE))</f>
        <v/>
      </c>
      <c r="AD21" s="6">
        <v>2</v>
      </c>
      <c r="AE21" s="6">
        <v>1</v>
      </c>
      <c r="AF21" s="6">
        <f>SUM(A21:AA21)+666</f>
        <v>666</v>
      </c>
      <c r="AI21" s="24" t="str">
        <f>IF(A21="-- Valitse --","",VLOOKUP(A21,Parametres!$B$3:$C$17,2,FALSE))</f>
        <v/>
      </c>
      <c r="AJ21" s="6" t="s">
        <v>4</v>
      </c>
      <c r="AK21" s="6">
        <v>2</v>
      </c>
      <c r="AL21" s="6">
        <v>1</v>
      </c>
      <c r="AM21" s="6">
        <f>SUM(C21:AH21)+666</f>
        <v>1335</v>
      </c>
    </row>
    <row r="22" spans="1:39" x14ac:dyDescent="0.3">
      <c r="A22" s="6" t="str">
        <f>A11</f>
        <v>-- Valitse --</v>
      </c>
      <c r="B22" s="6" t="str">
        <f>B11</f>
        <v>-- Valitse --</v>
      </c>
      <c r="C22" s="27"/>
      <c r="D22" s="28"/>
      <c r="E22" s="28"/>
      <c r="F22" s="28"/>
      <c r="G22" s="28"/>
      <c r="H22" s="27"/>
      <c r="I22" s="27"/>
      <c r="J22" s="28"/>
      <c r="K22" s="27"/>
      <c r="L22" s="27"/>
      <c r="M22" s="27"/>
      <c r="N22" s="27"/>
      <c r="O22" s="28"/>
      <c r="P22" s="28"/>
      <c r="Q22" s="26">
        <f>V11+C22</f>
        <v>0</v>
      </c>
      <c r="R22" s="3"/>
      <c r="S22" s="3"/>
      <c r="T22" s="3"/>
      <c r="U22" s="26">
        <f>Q22+R22</f>
        <v>0</v>
      </c>
      <c r="V22" s="3"/>
      <c r="W22" s="3"/>
      <c r="X22" s="3"/>
      <c r="Y22" s="3"/>
      <c r="Z22" s="3"/>
      <c r="AA22" s="26">
        <f>U22+V22-Y22-Z22</f>
        <v>0</v>
      </c>
      <c r="AC22" s="97" t="str">
        <f>IF(A22="-- Valitse --","",VLOOKUP(A22,Parametres!$B$3:$C$17,2,FALSE))</f>
        <v/>
      </c>
      <c r="AD22" s="6">
        <v>2</v>
      </c>
      <c r="AE22" s="6">
        <v>2</v>
      </c>
      <c r="AF22" s="6">
        <f>SUM(A22:AA22)+666</f>
        <v>666</v>
      </c>
      <c r="AI22" s="24" t="str">
        <f>IF(A22="-- Valitse --","",VLOOKUP(A22,Parametres!$B$3:$C$17,2,FALSE))</f>
        <v/>
      </c>
      <c r="AJ22" s="6" t="s">
        <v>4</v>
      </c>
      <c r="AK22" s="6">
        <v>2</v>
      </c>
      <c r="AL22" s="6">
        <v>2</v>
      </c>
      <c r="AM22" s="6">
        <f>SUM(C22:AH22)+666</f>
        <v>1336</v>
      </c>
    </row>
  </sheetData>
  <sheetProtection password="CC52" sheet="1" objects="1" scenarios="1"/>
  <mergeCells count="40">
    <mergeCell ref="AJ6:AJ8"/>
    <mergeCell ref="E6:E8"/>
    <mergeCell ref="F6:F8"/>
    <mergeCell ref="G6:G8"/>
    <mergeCell ref="A16:A19"/>
    <mergeCell ref="B16:B19"/>
    <mergeCell ref="A5:A8"/>
    <mergeCell ref="B5:B8"/>
    <mergeCell ref="D6:D8"/>
    <mergeCell ref="C17:C19"/>
    <mergeCell ref="D18:D19"/>
    <mergeCell ref="U16:U19"/>
    <mergeCell ref="AA16:AA19"/>
    <mergeCell ref="V5:V8"/>
    <mergeCell ref="W18:W19"/>
    <mergeCell ref="X18:X19"/>
    <mergeCell ref="V17:V19"/>
    <mergeCell ref="Z17:Z19"/>
    <mergeCell ref="Y17:Y19"/>
    <mergeCell ref="H7:H8"/>
    <mergeCell ref="K7:K8"/>
    <mergeCell ref="L6:L8"/>
    <mergeCell ref="N7:N8"/>
    <mergeCell ref="M7:M8"/>
    <mergeCell ref="Q6:Q8"/>
    <mergeCell ref="R7:R8"/>
    <mergeCell ref="S7:S8"/>
    <mergeCell ref="T7:T8"/>
    <mergeCell ref="U6:U8"/>
    <mergeCell ref="N18:N19"/>
    <mergeCell ref="Q16:Q19"/>
    <mergeCell ref="C6:C8"/>
    <mergeCell ref="R17:R19"/>
    <mergeCell ref="S18:S19"/>
    <mergeCell ref="T18:T19"/>
    <mergeCell ref="E18:E19"/>
    <mergeCell ref="F18:F19"/>
    <mergeCell ref="I18:I19"/>
    <mergeCell ref="L18:L19"/>
    <mergeCell ref="M18:M19"/>
  </mergeCells>
  <dataValidations count="3">
    <dataValidation type="list" allowBlank="1" showInputMessage="1" showErrorMessage="1" sqref="A10:A11">
      <formula1>Yliopistot</formula1>
    </dataValidation>
    <dataValidation type="list" allowBlank="1" showInputMessage="1" showErrorMessage="1" sqref="B10:B11">
      <formula1>Vuosi</formula1>
    </dataValidation>
    <dataValidation type="whole" allowBlank="1" showInputMessage="1" showErrorMessage="1" sqref="AI10 C10:V11 C21:AA22">
      <formula1>-999999999999999000</formula1>
      <formula2>9999999999999990000</formula2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E5" sqref="E5"/>
    </sheetView>
  </sheetViews>
  <sheetFormatPr defaultRowHeight="14.4" x14ac:dyDescent="0.3"/>
  <cols>
    <col min="2" max="2" width="34.44140625" bestFit="1" customWidth="1"/>
    <col min="5" max="5" width="23" bestFit="1" customWidth="1"/>
    <col min="9" max="9" width="15.44140625" customWidth="1"/>
    <col min="257" max="257" width="34.44140625" bestFit="1" customWidth="1"/>
    <col min="260" max="260" width="23" bestFit="1" customWidth="1"/>
    <col min="513" max="513" width="34.44140625" bestFit="1" customWidth="1"/>
    <col min="516" max="516" width="23" bestFit="1" customWidth="1"/>
    <col min="769" max="769" width="34.44140625" bestFit="1" customWidth="1"/>
    <col min="772" max="772" width="23" bestFit="1" customWidth="1"/>
    <col min="1025" max="1025" width="34.44140625" bestFit="1" customWidth="1"/>
    <col min="1028" max="1028" width="23" bestFit="1" customWidth="1"/>
    <col min="1281" max="1281" width="34.44140625" bestFit="1" customWidth="1"/>
    <col min="1284" max="1284" width="23" bestFit="1" customWidth="1"/>
    <col min="1537" max="1537" width="34.44140625" bestFit="1" customWidth="1"/>
    <col min="1540" max="1540" width="23" bestFit="1" customWidth="1"/>
    <col min="1793" max="1793" width="34.44140625" bestFit="1" customWidth="1"/>
    <col min="1796" max="1796" width="23" bestFit="1" customWidth="1"/>
    <col min="2049" max="2049" width="34.44140625" bestFit="1" customWidth="1"/>
    <col min="2052" max="2052" width="23" bestFit="1" customWidth="1"/>
    <col min="2305" max="2305" width="34.44140625" bestFit="1" customWidth="1"/>
    <col min="2308" max="2308" width="23" bestFit="1" customWidth="1"/>
    <col min="2561" max="2561" width="34.44140625" bestFit="1" customWidth="1"/>
    <col min="2564" max="2564" width="23" bestFit="1" customWidth="1"/>
    <col min="2817" max="2817" width="34.44140625" bestFit="1" customWidth="1"/>
    <col min="2820" max="2820" width="23" bestFit="1" customWidth="1"/>
    <col min="3073" max="3073" width="34.44140625" bestFit="1" customWidth="1"/>
    <col min="3076" max="3076" width="23" bestFit="1" customWidth="1"/>
    <col min="3329" max="3329" width="34.44140625" bestFit="1" customWidth="1"/>
    <col min="3332" max="3332" width="23" bestFit="1" customWidth="1"/>
    <col min="3585" max="3585" width="34.44140625" bestFit="1" customWidth="1"/>
    <col min="3588" max="3588" width="23" bestFit="1" customWidth="1"/>
    <col min="3841" max="3841" width="34.44140625" bestFit="1" customWidth="1"/>
    <col min="3844" max="3844" width="23" bestFit="1" customWidth="1"/>
    <col min="4097" max="4097" width="34.44140625" bestFit="1" customWidth="1"/>
    <col min="4100" max="4100" width="23" bestFit="1" customWidth="1"/>
    <col min="4353" max="4353" width="34.44140625" bestFit="1" customWidth="1"/>
    <col min="4356" max="4356" width="23" bestFit="1" customWidth="1"/>
    <col min="4609" max="4609" width="34.44140625" bestFit="1" customWidth="1"/>
    <col min="4612" max="4612" width="23" bestFit="1" customWidth="1"/>
    <col min="4865" max="4865" width="34.44140625" bestFit="1" customWidth="1"/>
    <col min="4868" max="4868" width="23" bestFit="1" customWidth="1"/>
    <col min="5121" max="5121" width="34.44140625" bestFit="1" customWidth="1"/>
    <col min="5124" max="5124" width="23" bestFit="1" customWidth="1"/>
    <col min="5377" max="5377" width="34.44140625" bestFit="1" customWidth="1"/>
    <col min="5380" max="5380" width="23" bestFit="1" customWidth="1"/>
    <col min="5633" max="5633" width="34.44140625" bestFit="1" customWidth="1"/>
    <col min="5636" max="5636" width="23" bestFit="1" customWidth="1"/>
    <col min="5889" max="5889" width="34.44140625" bestFit="1" customWidth="1"/>
    <col min="5892" max="5892" width="23" bestFit="1" customWidth="1"/>
    <col min="6145" max="6145" width="34.44140625" bestFit="1" customWidth="1"/>
    <col min="6148" max="6148" width="23" bestFit="1" customWidth="1"/>
    <col min="6401" max="6401" width="34.44140625" bestFit="1" customWidth="1"/>
    <col min="6404" max="6404" width="23" bestFit="1" customWidth="1"/>
    <col min="6657" max="6657" width="34.44140625" bestFit="1" customWidth="1"/>
    <col min="6660" max="6660" width="23" bestFit="1" customWidth="1"/>
    <col min="6913" max="6913" width="34.44140625" bestFit="1" customWidth="1"/>
    <col min="6916" max="6916" width="23" bestFit="1" customWidth="1"/>
    <col min="7169" max="7169" width="34.44140625" bestFit="1" customWidth="1"/>
    <col min="7172" max="7172" width="23" bestFit="1" customWidth="1"/>
    <col min="7425" max="7425" width="34.44140625" bestFit="1" customWidth="1"/>
    <col min="7428" max="7428" width="23" bestFit="1" customWidth="1"/>
    <col min="7681" max="7681" width="34.44140625" bestFit="1" customWidth="1"/>
    <col min="7684" max="7684" width="23" bestFit="1" customWidth="1"/>
    <col min="7937" max="7937" width="34.44140625" bestFit="1" customWidth="1"/>
    <col min="7940" max="7940" width="23" bestFit="1" customWidth="1"/>
    <col min="8193" max="8193" width="34.44140625" bestFit="1" customWidth="1"/>
    <col min="8196" max="8196" width="23" bestFit="1" customWidth="1"/>
    <col min="8449" max="8449" width="34.44140625" bestFit="1" customWidth="1"/>
    <col min="8452" max="8452" width="23" bestFit="1" customWidth="1"/>
    <col min="8705" max="8705" width="34.44140625" bestFit="1" customWidth="1"/>
    <col min="8708" max="8708" width="23" bestFit="1" customWidth="1"/>
    <col min="8961" max="8961" width="34.44140625" bestFit="1" customWidth="1"/>
    <col min="8964" max="8964" width="23" bestFit="1" customWidth="1"/>
    <col min="9217" max="9217" width="34.44140625" bestFit="1" customWidth="1"/>
    <col min="9220" max="9220" width="23" bestFit="1" customWidth="1"/>
    <col min="9473" max="9473" width="34.44140625" bestFit="1" customWidth="1"/>
    <col min="9476" max="9476" width="23" bestFit="1" customWidth="1"/>
    <col min="9729" max="9729" width="34.44140625" bestFit="1" customWidth="1"/>
    <col min="9732" max="9732" width="23" bestFit="1" customWidth="1"/>
    <col min="9985" max="9985" width="34.44140625" bestFit="1" customWidth="1"/>
    <col min="9988" max="9988" width="23" bestFit="1" customWidth="1"/>
    <col min="10241" max="10241" width="34.44140625" bestFit="1" customWidth="1"/>
    <col min="10244" max="10244" width="23" bestFit="1" customWidth="1"/>
    <col min="10497" max="10497" width="34.44140625" bestFit="1" customWidth="1"/>
    <col min="10500" max="10500" width="23" bestFit="1" customWidth="1"/>
    <col min="10753" max="10753" width="34.44140625" bestFit="1" customWidth="1"/>
    <col min="10756" max="10756" width="23" bestFit="1" customWidth="1"/>
    <col min="11009" max="11009" width="34.44140625" bestFit="1" customWidth="1"/>
    <col min="11012" max="11012" width="23" bestFit="1" customWidth="1"/>
    <col min="11265" max="11265" width="34.44140625" bestFit="1" customWidth="1"/>
    <col min="11268" max="11268" width="23" bestFit="1" customWidth="1"/>
    <col min="11521" max="11521" width="34.44140625" bestFit="1" customWidth="1"/>
    <col min="11524" max="11524" width="23" bestFit="1" customWidth="1"/>
    <col min="11777" max="11777" width="34.44140625" bestFit="1" customWidth="1"/>
    <col min="11780" max="11780" width="23" bestFit="1" customWidth="1"/>
    <col min="12033" max="12033" width="34.44140625" bestFit="1" customWidth="1"/>
    <col min="12036" max="12036" width="23" bestFit="1" customWidth="1"/>
    <col min="12289" max="12289" width="34.44140625" bestFit="1" customWidth="1"/>
    <col min="12292" max="12292" width="23" bestFit="1" customWidth="1"/>
    <col min="12545" max="12545" width="34.44140625" bestFit="1" customWidth="1"/>
    <col min="12548" max="12548" width="23" bestFit="1" customWidth="1"/>
    <col min="12801" max="12801" width="34.44140625" bestFit="1" customWidth="1"/>
    <col min="12804" max="12804" width="23" bestFit="1" customWidth="1"/>
    <col min="13057" max="13057" width="34.44140625" bestFit="1" customWidth="1"/>
    <col min="13060" max="13060" width="23" bestFit="1" customWidth="1"/>
    <col min="13313" max="13313" width="34.44140625" bestFit="1" customWidth="1"/>
    <col min="13316" max="13316" width="23" bestFit="1" customWidth="1"/>
    <col min="13569" max="13569" width="34.44140625" bestFit="1" customWidth="1"/>
    <col min="13572" max="13572" width="23" bestFit="1" customWidth="1"/>
    <col min="13825" max="13825" width="34.44140625" bestFit="1" customWidth="1"/>
    <col min="13828" max="13828" width="23" bestFit="1" customWidth="1"/>
    <col min="14081" max="14081" width="34.44140625" bestFit="1" customWidth="1"/>
    <col min="14084" max="14084" width="23" bestFit="1" customWidth="1"/>
    <col min="14337" max="14337" width="34.44140625" bestFit="1" customWidth="1"/>
    <col min="14340" max="14340" width="23" bestFit="1" customWidth="1"/>
    <col min="14593" max="14593" width="34.44140625" bestFit="1" customWidth="1"/>
    <col min="14596" max="14596" width="23" bestFit="1" customWidth="1"/>
    <col min="14849" max="14849" width="34.44140625" bestFit="1" customWidth="1"/>
    <col min="14852" max="14852" width="23" bestFit="1" customWidth="1"/>
    <col min="15105" max="15105" width="34.44140625" bestFit="1" customWidth="1"/>
    <col min="15108" max="15108" width="23" bestFit="1" customWidth="1"/>
    <col min="15361" max="15361" width="34.44140625" bestFit="1" customWidth="1"/>
    <col min="15364" max="15364" width="23" bestFit="1" customWidth="1"/>
    <col min="15617" max="15617" width="34.44140625" bestFit="1" customWidth="1"/>
    <col min="15620" max="15620" width="23" bestFit="1" customWidth="1"/>
    <col min="15873" max="15873" width="34.44140625" bestFit="1" customWidth="1"/>
    <col min="15876" max="15876" width="23" bestFit="1" customWidth="1"/>
    <col min="16129" max="16129" width="34.44140625" bestFit="1" customWidth="1"/>
    <col min="16132" max="16132" width="23" bestFit="1" customWidth="1"/>
  </cols>
  <sheetData>
    <row r="2" spans="1:10" x14ac:dyDescent="0.3">
      <c r="A2" t="s">
        <v>54</v>
      </c>
      <c r="E2" t="s">
        <v>69</v>
      </c>
    </row>
    <row r="3" spans="1:10" x14ac:dyDescent="0.3">
      <c r="B3" s="1" t="s">
        <v>55</v>
      </c>
      <c r="E3" s="1" t="s">
        <v>55</v>
      </c>
    </row>
    <row r="4" spans="1:10" ht="15" x14ac:dyDescent="0.35">
      <c r="B4" t="s">
        <v>67</v>
      </c>
      <c r="C4" s="19">
        <v>10076</v>
      </c>
      <c r="D4" s="2"/>
      <c r="E4" s="19" t="s">
        <v>169</v>
      </c>
      <c r="F4" s="19" t="s">
        <v>169</v>
      </c>
      <c r="J4" s="19"/>
    </row>
    <row r="5" spans="1:10" ht="15" x14ac:dyDescent="0.35">
      <c r="B5" t="s">
        <v>56</v>
      </c>
      <c r="C5" s="20" t="s">
        <v>77</v>
      </c>
      <c r="D5" s="20"/>
      <c r="E5" s="19" t="s">
        <v>173</v>
      </c>
      <c r="F5" s="19" t="s">
        <v>173</v>
      </c>
      <c r="J5" s="19"/>
    </row>
    <row r="6" spans="1:10" ht="15" x14ac:dyDescent="0.35">
      <c r="B6" t="s">
        <v>68</v>
      </c>
      <c r="C6" s="19">
        <v>10088</v>
      </c>
      <c r="D6" s="2"/>
      <c r="J6" s="19"/>
    </row>
    <row r="7" spans="1:10" ht="15" x14ac:dyDescent="0.35">
      <c r="B7" t="s">
        <v>57</v>
      </c>
      <c r="C7" s="19" t="s">
        <v>81</v>
      </c>
      <c r="D7" s="2"/>
      <c r="J7" s="19"/>
    </row>
    <row r="8" spans="1:10" ht="15" x14ac:dyDescent="0.35">
      <c r="B8" t="s">
        <v>58</v>
      </c>
      <c r="C8" s="19" t="s">
        <v>86</v>
      </c>
      <c r="D8" s="2"/>
      <c r="J8" s="19"/>
    </row>
    <row r="9" spans="1:10" ht="15" x14ac:dyDescent="0.35">
      <c r="B9" t="s">
        <v>65</v>
      </c>
      <c r="C9" s="19" t="s">
        <v>84</v>
      </c>
      <c r="D9" s="2"/>
      <c r="J9" s="19"/>
    </row>
    <row r="10" spans="1:10" ht="15" x14ac:dyDescent="0.35">
      <c r="B10" t="s">
        <v>59</v>
      </c>
      <c r="C10" s="19" t="s">
        <v>79</v>
      </c>
      <c r="D10" s="2"/>
      <c r="J10" s="19"/>
    </row>
    <row r="11" spans="1:10" ht="15" x14ac:dyDescent="0.35">
      <c r="B11" t="s">
        <v>60</v>
      </c>
      <c r="C11" s="19" t="s">
        <v>82</v>
      </c>
      <c r="D11" s="2"/>
      <c r="J11" s="19"/>
    </row>
    <row r="12" spans="1:10" ht="15" x14ac:dyDescent="0.35">
      <c r="B12" t="s">
        <v>127</v>
      </c>
      <c r="C12" s="19">
        <v>10103</v>
      </c>
      <c r="D12" s="2"/>
      <c r="J12" s="19"/>
    </row>
    <row r="13" spans="1:10" ht="15" x14ac:dyDescent="0.35">
      <c r="B13" t="s">
        <v>66</v>
      </c>
      <c r="C13" s="19" t="s">
        <v>85</v>
      </c>
      <c r="D13" s="2"/>
      <c r="J13" s="19"/>
    </row>
    <row r="14" spans="1:10" ht="15" x14ac:dyDescent="0.35">
      <c r="B14" t="s">
        <v>61</v>
      </c>
      <c r="C14" s="19" t="s">
        <v>80</v>
      </c>
      <c r="D14" s="2"/>
      <c r="J14" s="19"/>
    </row>
    <row r="15" spans="1:10" x14ac:dyDescent="0.3">
      <c r="B15" t="s">
        <v>62</v>
      </c>
      <c r="C15" s="19">
        <v>10089</v>
      </c>
      <c r="J15" s="19"/>
    </row>
    <row r="16" spans="1:10" x14ac:dyDescent="0.3">
      <c r="B16" t="s">
        <v>63</v>
      </c>
      <c r="C16" s="19" t="s">
        <v>83</v>
      </c>
      <c r="J16" s="19"/>
    </row>
    <row r="17" spans="2:10" x14ac:dyDescent="0.3">
      <c r="B17" t="s">
        <v>64</v>
      </c>
      <c r="C17" s="19" t="s">
        <v>78</v>
      </c>
      <c r="J17" s="19"/>
    </row>
    <row r="18" spans="2:10" x14ac:dyDescent="0.3">
      <c r="C18" s="19"/>
    </row>
    <row r="19" spans="2:10" x14ac:dyDescent="0.3">
      <c r="C19" s="19"/>
    </row>
    <row r="20" spans="2:10" x14ac:dyDescent="0.3">
      <c r="C20" s="19"/>
    </row>
    <row r="21" spans="2:10" x14ac:dyDescent="0.3">
      <c r="C21" s="19"/>
    </row>
    <row r="22" spans="2:10" x14ac:dyDescent="0.3">
      <c r="C22" s="19"/>
    </row>
    <row r="23" spans="2:10" x14ac:dyDescent="0.3">
      <c r="C23" s="19"/>
    </row>
    <row r="24" spans="2:10" x14ac:dyDescent="0.3">
      <c r="C24" s="19"/>
    </row>
    <row r="25" spans="2:10" x14ac:dyDescent="0.3">
      <c r="C25" s="19"/>
    </row>
    <row r="26" spans="2:10" x14ac:dyDescent="0.3">
      <c r="C26" s="19"/>
    </row>
  </sheetData>
  <sortState ref="F5:G20">
    <sortCondition ref="F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Talous_1</vt:lpstr>
      <vt:lpstr>Parametres</vt:lpstr>
      <vt:lpstr>Konsernit</vt:lpstr>
      <vt:lpstr>Vuosi</vt:lpstr>
      <vt:lpstr>Yliopistot</vt:lpstr>
    </vt:vector>
  </TitlesOfParts>
  <Company>OPM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Sundbäck Kati</dc:creator>
  <cp:lastModifiedBy>Mika Rissanen</cp:lastModifiedBy>
  <cp:lastPrinted>2011-10-24T14:45:40Z</cp:lastPrinted>
  <dcterms:created xsi:type="dcterms:W3CDTF">2011-09-20T10:29:31Z</dcterms:created>
  <dcterms:modified xsi:type="dcterms:W3CDTF">2016-03-08T14:49:15Z</dcterms:modified>
</cp:coreProperties>
</file>