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y Documents\SUORAT\Mallitiedostot_AMK\uudet\"/>
    </mc:Choice>
  </mc:AlternateContent>
  <workbookProtection workbookAlgorithmName="SHA-512" workbookHashValue="BYj+iWRq13WfuN5Iko6kXte/yUpCc2EfSuUdwYbWDym9NyKTFnEmHPLNH24wVYblarSui5cwKo18lVOLHTqaUw==" workbookSaltValue="GJTFJ1rYKOKAUwEKF5YQEw==" workbookSpinCount="100000" lockStructure="1"/>
  <bookViews>
    <workbookView xWindow="0" yWindow="0" windowWidth="23040" windowHeight="8640"/>
  </bookViews>
  <sheets>
    <sheet name="Talous_2" sheetId="1" r:id="rId1"/>
    <sheet name="Parametrit" sheetId="3" state="hidden" r:id="rId2"/>
    <sheet name="Taul1" sheetId="4" state="hidden" r:id="rId3"/>
  </sheets>
  <definedNames>
    <definedName name="Konsernit">#REF!</definedName>
    <definedName name="Vuodet">#REF!</definedName>
    <definedName name="Yliopistot">#REF!</definedName>
  </definedNames>
  <calcPr calcId="162913"/>
</workbook>
</file>

<file path=xl/calcChain.xml><?xml version="1.0" encoding="utf-8"?>
<calcChain xmlns="http://schemas.openxmlformats.org/spreadsheetml/2006/main">
  <c r="AS8" i="1" l="1"/>
  <c r="A9" i="1" l="1"/>
  <c r="AS9" i="1" s="1"/>
  <c r="A29" i="1" l="1"/>
  <c r="AS29" i="1" s="1"/>
  <c r="A19" i="1"/>
  <c r="AS19" i="1" s="1"/>
  <c r="K19" i="1" l="1"/>
  <c r="AP19" i="1"/>
  <c r="C29" i="1"/>
  <c r="S9" i="1" s="1"/>
  <c r="AQ9" i="1" s="1"/>
  <c r="B29" i="1"/>
  <c r="B19" i="1"/>
  <c r="B28" i="1" l="1"/>
  <c r="A28" i="1"/>
  <c r="AS28" i="1" s="1"/>
  <c r="B18" i="1"/>
  <c r="A18" i="1"/>
  <c r="AS18" i="1" s="1"/>
  <c r="K18" i="1" l="1"/>
  <c r="AP18" i="1" s="1"/>
  <c r="C28" i="1" l="1"/>
  <c r="S8" i="1" l="1"/>
  <c r="AQ8" i="1" l="1"/>
</calcChain>
</file>

<file path=xl/sharedStrings.xml><?xml version="1.0" encoding="utf-8"?>
<sst xmlns="http://schemas.openxmlformats.org/spreadsheetml/2006/main" count="349" uniqueCount="289">
  <si>
    <t>TIEDONKERUULOMAKE 2: Tase ja sitä täydentävät tiedot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</si>
  <si>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</si>
  <si>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</si>
  <si>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</si>
  <si>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</si>
  <si>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</si>
  <si>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</si>
  <si>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</si>
  <si>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</si>
  <si>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</si>
  <si>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</si>
  <si>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</si>
  <si>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</si>
  <si>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</si>
  <si>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</si>
  <si>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</si>
  <si>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</si>
  <si>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</si>
  <si>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</si>
  <si>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</si>
  <si>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</si>
  <si>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</si>
  <si>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</si>
  <si>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</si>
  <si>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</si>
  <si>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</si>
  <si>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</si>
  <si>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</si>
  <si>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</si>
  <si>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</si>
  <si>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</si>
  <si>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</si>
  <si>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</si>
  <si>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</si>
  <si>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</si>
  <si>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</si>
  <si>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</si>
  <si>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</si>
  <si>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</si>
  <si>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</si>
  <si>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</si>
  <si>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</si>
  <si>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</si>
  <si>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</si>
  <si>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</si>
  <si>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</si>
  <si>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</si>
  <si>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</si>
  <si>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</si>
  <si>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</si>
  <si>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</si>
  <si>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</si>
  <si>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</si>
  <si>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</si>
  <si>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</si>
  <si>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</si>
  <si>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</si>
  <si>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</si>
  <si>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</si>
  <si>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</si>
  <si>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</si>
  <si>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</si>
  <si>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</si>
  <si>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</si>
  <si>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</si>
  <si>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</si>
  <si>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</si>
  <si>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</si>
  <si>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</si>
  <si>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</si>
  <si>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</si>
  <si>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</si>
  <si>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</si>
  <si>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</si>
  <si>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</si>
  <si>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</si>
  <si>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</si>
  <si>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</si>
  <si>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</si>
  <si>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</si>
  <si>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</si>
  <si>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</si>
  <si>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</si>
  <si>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</si>
  <si>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CK</t>
  </si>
  <si>
    <t>CL</t>
  </si>
  <si>
    <t>CM</t>
  </si>
  <si>
    <t>CN</t>
  </si>
  <si>
    <t>CO</t>
  </si>
  <si>
    <t>CP</t>
  </si>
  <si>
    <t>Omakatteisten rahastojen varat</t>
  </si>
  <si>
    <t>Aineettomat hyödykkeet</t>
  </si>
  <si>
    <t>Aineelliset hyödykkeet</t>
  </si>
  <si>
    <t>Sijoitukset</t>
  </si>
  <si>
    <t>Vaihto-omaisuus</t>
  </si>
  <si>
    <t>Pitkäaikaiset saamiset</t>
  </si>
  <si>
    <t>Lyhytaikaiset saamiset</t>
  </si>
  <si>
    <t>Rahoitusarvopaperit</t>
  </si>
  <si>
    <t>Rahat ja pankki-saamiset</t>
  </si>
  <si>
    <t>Arvonkorotus-rahasto</t>
  </si>
  <si>
    <t>Käyvän arvon rahasto</t>
  </si>
  <si>
    <t>Omakatteiset rahastot</t>
  </si>
  <si>
    <t>Muut sidotut rahastot</t>
  </si>
  <si>
    <t>Muu oma pääoma</t>
  </si>
  <si>
    <r>
      <t>Tilinpäätös-siirtojen kertymä</t>
    </r>
    <r>
      <rPr>
        <sz val="8"/>
        <rFont val="Arial"/>
        <family val="2"/>
      </rPr>
      <t xml:space="preserve"> (Poistoero)</t>
    </r>
  </si>
  <si>
    <t>Pakolliset varaukset</t>
  </si>
  <si>
    <t>Pitkäaikainen vieras pääoma</t>
  </si>
  <si>
    <t>Lyhytaikainen vieras pääoma</t>
  </si>
  <si>
    <t>Muut varat</t>
  </si>
  <si>
    <t>Kehittämismenot</t>
  </si>
  <si>
    <t>Aineettomat oikeudet</t>
  </si>
  <si>
    <t>Liikearvo</t>
  </si>
  <si>
    <t>Muut pitkävaikutteiset menot</t>
  </si>
  <si>
    <t>Ennakkomaksut</t>
  </si>
  <si>
    <t>Maa- ja vesialueet</t>
  </si>
  <si>
    <t>Rakennukset ja rakennelmat</t>
  </si>
  <si>
    <t>Koneet ja kalusto</t>
  </si>
  <si>
    <t>Muut aineelliset hyödykkeet</t>
  </si>
  <si>
    <t>Ennakkomaksut ja keskeneräiset hankinnat</t>
  </si>
  <si>
    <t>Osuudet saman konsernin yrityksissä</t>
  </si>
  <si>
    <t>Saamiset saman konsernin yrityksiltä</t>
  </si>
  <si>
    <t>Osuudet omistusyhteys-yrityksissä</t>
  </si>
  <si>
    <t>Saamiset omistusyhteys-yrityksiltä</t>
  </si>
  <si>
    <t>Muut osakkeet ja osuudet</t>
  </si>
  <si>
    <t>Muut saamiset</t>
  </si>
  <si>
    <t>Aineet ja tarvikkeet</t>
  </si>
  <si>
    <t>Keskeneräiset tuotteet</t>
  </si>
  <si>
    <t>Valmiit tuotteet/ tavarat</t>
  </si>
  <si>
    <t>Muu vaihto-omaisuus</t>
  </si>
  <si>
    <t>Myyntisaamiset</t>
  </si>
  <si>
    <t>Lainasaamiset</t>
  </si>
  <si>
    <t>Laskennalliset verosaamiset</t>
  </si>
  <si>
    <t>Siirtosaamiset</t>
  </si>
  <si>
    <t>Muut arvopaperit</t>
  </si>
  <si>
    <t>Edellisten tilikausien voitto (tappio)</t>
  </si>
  <si>
    <t>Tilikauden voitto (tappio)</t>
  </si>
  <si>
    <t>Eläkevaraukset</t>
  </si>
  <si>
    <t>Verovaraukset</t>
  </si>
  <si>
    <t>Muut pakolliset varaukset</t>
  </si>
  <si>
    <t>Pääomalainat</t>
  </si>
  <si>
    <t>Joukkovelkakirja-lainat</t>
  </si>
  <si>
    <t>Vaihtovelkakirja-lainat</t>
  </si>
  <si>
    <t>Lainat rahoituslaitoksilta</t>
  </si>
  <si>
    <t>Eläkelainat</t>
  </si>
  <si>
    <t>Saadut ennakot</t>
  </si>
  <si>
    <t>Ostovelat</t>
  </si>
  <si>
    <t>Rahoitusvekselit</t>
  </si>
  <si>
    <t>Velat saman konsernin yrityksille</t>
  </si>
  <si>
    <t>Velat omistusyhteys-yrityksille</t>
  </si>
  <si>
    <t>Muut velat</t>
  </si>
  <si>
    <t>Siirtovelat</t>
  </si>
  <si>
    <t>Laskennaliset verovelat</t>
  </si>
  <si>
    <t>Lainat rahoitus-laitoksilta</t>
  </si>
  <si>
    <t>Rahasto-osuudet</t>
  </si>
  <si>
    <t>PYSYVÄT VASTAAVAT</t>
  </si>
  <si>
    <t>OMA PÄÄOMA</t>
  </si>
  <si>
    <t>TILINPÄÄTÖSSIIRTYMÄT JA PAKOLLISET VARAUKSET</t>
  </si>
  <si>
    <t>-- Valitse --</t>
  </si>
  <si>
    <t xml:space="preserve">Vastaavaa                                                                                                                                                                                                                                  </t>
  </si>
  <si>
    <t>Tilastokeskuksen tarkentavat tiedot</t>
  </si>
  <si>
    <t xml:space="preserve">Vastattavaa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</si>
  <si>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Tilikauden vuosi 
Tilikausi 1.1.-31.12. 20XX</t>
  </si>
  <si>
    <t xml:space="preserve">VAIHTUVAT VASTAAVAT                                                                                                                                          </t>
  </si>
  <si>
    <t xml:space="preserve">VIERAS PÄÄOMA                                                                                                                                                                                                                                           </t>
  </si>
  <si>
    <t>josta,</t>
  </si>
  <si>
    <r>
      <t>Omakatteisten rahastojen sijoitukset yhteensä (</t>
    </r>
    <r>
      <rPr>
        <sz val="8"/>
        <rFont val="Arial"/>
        <family val="2"/>
      </rPr>
      <t>summa sarakkeista CL-CN)</t>
    </r>
  </si>
  <si>
    <t>Omakatteisten rahastojen varat, sarakkeet CK+CO+CP (alhaalla)</t>
  </si>
  <si>
    <t>Osakepääoma</t>
  </si>
  <si>
    <t>Sijoitetetun vapaan pääoman rahasto</t>
  </si>
  <si>
    <t>Ammattikorkeakoulu</t>
  </si>
  <si>
    <t xml:space="preserve">Ammattikorkeakoulu
</t>
  </si>
  <si>
    <t>Hämeen ammattikorkeakoulu</t>
  </si>
  <si>
    <t xml:space="preserve">Karelia-ammattikorkeakoulu  </t>
  </si>
  <si>
    <t>Lahden ammattikorkeakoulu</t>
  </si>
  <si>
    <t>Seinäjoen ammattikorkeakoulu</t>
  </si>
  <si>
    <t>Kajaanin ammattikorkeakoulu</t>
  </si>
  <si>
    <t>Jyväskylän ammattikorkeakoulu</t>
  </si>
  <si>
    <t>Satakunnan ammattikorkeakoulu</t>
  </si>
  <si>
    <t xml:space="preserve">Turun ammattikorkeakoulu </t>
  </si>
  <si>
    <t>Centria-ammattikorkeakoulu</t>
  </si>
  <si>
    <t>Savonia-ammattikorkeakoulu</t>
  </si>
  <si>
    <t>Saimaan ammattikorkeakoulu</t>
  </si>
  <si>
    <t>Diakonia-ammattikorkeakoulu</t>
  </si>
  <si>
    <t xml:space="preserve">Vaasan ammattikorkeakoulu </t>
  </si>
  <si>
    <t>Laurea-ammattikorkeakoulu</t>
  </si>
  <si>
    <t>Tampereen ammattikorkeakoulu</t>
  </si>
  <si>
    <t>Humanistinen ammattikorkeakoulu</t>
  </si>
  <si>
    <t xml:space="preserve">Haaga-Helia ammattikorkeakoulu </t>
  </si>
  <si>
    <t>Metropolia ammattikorkeakoulu</t>
  </si>
  <si>
    <t>Yrkeshögskolan Novia</t>
  </si>
  <si>
    <t>Lapin ammattikorkeakoulu</t>
  </si>
  <si>
    <t>Vastaavaa yhteensä, summa sarakkeista C-AP</t>
  </si>
  <si>
    <t>Oma pääoma yhteensä, summa sarakkeista AS-AZ</t>
  </si>
  <si>
    <t xml:space="preserve">Saadut alv-kompensaatiot </t>
  </si>
  <si>
    <t xml:space="preserve">Arvonlisäverosaatava/ -velka </t>
  </si>
  <si>
    <t xml:space="preserve"> </t>
  </si>
  <si>
    <t>Arvonlisäverot</t>
  </si>
  <si>
    <t>Kompensoitavat perustoiminnan alv-menot</t>
  </si>
  <si>
    <t>CQ</t>
  </si>
  <si>
    <t>CR</t>
  </si>
  <si>
    <t>CS</t>
  </si>
  <si>
    <t>Tilikausi</t>
  </si>
  <si>
    <t>Valmiit tuotteet ja tavarat</t>
  </si>
  <si>
    <t>P Myyntisaamiset</t>
  </si>
  <si>
    <t>P Lainasaamiset</t>
  </si>
  <si>
    <t>P Laskennalliset verosaamiset</t>
  </si>
  <si>
    <t>P Muut saamiset</t>
  </si>
  <si>
    <t>P Siirtosaamiset</t>
  </si>
  <si>
    <t>L Myyntisaamiset</t>
  </si>
  <si>
    <t>L Lainasaamiset</t>
  </si>
  <si>
    <t>L Laskennalliset verosaamiset</t>
  </si>
  <si>
    <t>L Muut saamiset</t>
  </si>
  <si>
    <t>L Siirtosaamiset</t>
  </si>
  <si>
    <t>R Muut osakkeet ja osuudet</t>
  </si>
  <si>
    <t>R Muut arvopaperit</t>
  </si>
  <si>
    <t>Sidotut rahastot omakatteiset</t>
  </si>
  <si>
    <t>Sidotut rahastot muut</t>
  </si>
  <si>
    <t>Pakolliset varaukset verovaraukset</t>
  </si>
  <si>
    <t>Pakolliset varaukset muut</t>
  </si>
  <si>
    <t>Velat omistusyhteysyrityksille</t>
  </si>
  <si>
    <t>P Joukkovelkakirjalainat</t>
  </si>
  <si>
    <t>P Vaihtovelkakirjalainat</t>
  </si>
  <si>
    <t>P Lainat rahoituslaitoksilta</t>
  </si>
  <si>
    <t>P Saadut ennakot</t>
  </si>
  <si>
    <t>P Ostovelat</t>
  </si>
  <si>
    <t>P Rahoitusvekselit</t>
  </si>
  <si>
    <t>P Velat saman konsernin yrityksille</t>
  </si>
  <si>
    <t>P Velat omistusyhteysyrityksille</t>
  </si>
  <si>
    <t>P Laskennaliset verovelat</t>
  </si>
  <si>
    <t>P Muut velat</t>
  </si>
  <si>
    <t>P Siirtovelat</t>
  </si>
  <si>
    <t>L Joukkovelkakirjalainat</t>
  </si>
  <si>
    <t>L Vaihtovelkakirjalainat</t>
  </si>
  <si>
    <t>L Lainat rahoituslaitoksilta</t>
  </si>
  <si>
    <t>L Saadut ennakot</t>
  </si>
  <si>
    <t>L Ostovelat</t>
  </si>
  <si>
    <t>L Rahoitusvekselit</t>
  </si>
  <si>
    <t>L Velat saman konsernin yrityksille</t>
  </si>
  <si>
    <t>L Velat omistusyhteysyrityksille</t>
  </si>
  <si>
    <t>L Laskennaliset verovelat</t>
  </si>
  <si>
    <t>L Muut velat</t>
  </si>
  <si>
    <t>L Siirtovelat</t>
  </si>
  <si>
    <t>Arvonkorotusrahasto</t>
  </si>
  <si>
    <t>Rahat ja pankkisaamiset</t>
  </si>
  <si>
    <t>Omakatteisten rahastojen sijoitukset rahasto-osuudet</t>
  </si>
  <si>
    <t>Omakatteisten rahastojen sijoitukset muut osakkeet ja osuudet</t>
  </si>
  <si>
    <t>Omakatteisten rahastojen sijoitukset muut arvopaperit</t>
  </si>
  <si>
    <t>Omakatteiset rahastot Rahat ja pankkisaamiset</t>
  </si>
  <si>
    <t>Omakatteiset rahastot Muut varat</t>
  </si>
  <si>
    <t>Kehittamismenot</t>
  </si>
  <si>
    <t>Muut pitkavaikutteiset menot</t>
  </si>
  <si>
    <t>Ennakkomaksut ja keskeneraiset hankinnat</t>
  </si>
  <si>
    <t>Osuudet saman konsernin yrityksissa</t>
  </si>
  <si>
    <t>Saamiset saman konsernin yrityksilta</t>
  </si>
  <si>
    <t>Keskeneraiset tuotteet</t>
  </si>
  <si>
    <t>P Saamiset saman konsernin yrityksilta</t>
  </si>
  <si>
    <t>L Saamiset saman konsernin yrityksilta</t>
  </si>
  <si>
    <t>R Osuudet saman konsernin yrityksissa</t>
  </si>
  <si>
    <t>Vastaavaa yhteensa</t>
  </si>
  <si>
    <t>Osakepaaoma</t>
  </si>
  <si>
    <t>Kayvan arvon rahasto</t>
  </si>
  <si>
    <t>Sijoitetetun vapaan paaoman rahasto</t>
  </si>
  <si>
    <t>Muu oma paaoma</t>
  </si>
  <si>
    <t>Oma paaoma yhteensa</t>
  </si>
  <si>
    <t>Pakolliset varaukset elakevaraukset</t>
  </si>
  <si>
    <t>P Paaomalainat</t>
  </si>
  <si>
    <t>P Elakelainat</t>
  </si>
  <si>
    <t>L Paaomalainat</t>
  </si>
  <si>
    <t>L Elakelainat</t>
  </si>
  <si>
    <t>Vastattavaa yhteensa</t>
  </si>
  <si>
    <t>Omakattteisten rahastojen sijoitukset yhteensa</t>
  </si>
  <si>
    <t xml:space="preserve">Arvonlisaverosaatava ja velka </t>
  </si>
  <si>
    <t>Muut aineelliset hyodykkeet</t>
  </si>
  <si>
    <t>Tilinpaatossiirtojen kertyma</t>
  </si>
  <si>
    <t>Osuudet omistusyhteysyrityksissa</t>
  </si>
  <si>
    <t>Saamiset omistusyhteysyrityksilta</t>
  </si>
  <si>
    <t>P Saamiset omistusyhteysyrityksilta</t>
  </si>
  <si>
    <t>L Saamiset omistusyhteysyrityksilta</t>
  </si>
  <si>
    <t>AMK_koodi</t>
  </si>
  <si>
    <t>OSA</t>
  </si>
  <si>
    <t>RIVInro</t>
  </si>
  <si>
    <t>Oulun ammattikorkeakoulu</t>
  </si>
  <si>
    <t>Vastattavaa yhteensä, summa sarakkeista BA-CE (summan tulee olla sama kuin sarakkeessa AQ)</t>
  </si>
  <si>
    <t>Korjausloki</t>
  </si>
  <si>
    <t>10.3.</t>
  </si>
  <si>
    <t>Korjattu selite solussa AP15</t>
  </si>
  <si>
    <t>AV ja AW kohdista poistettu sidotut rahastot</t>
  </si>
  <si>
    <t>Kaakkois-Suomen ammattikorkeakoulu</t>
  </si>
  <si>
    <t>Yrkeshögskolan Arcada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</si>
</sst>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7">
    <xf numFmtId="0" fontId="0" fillId="0" borderId="0" xfId="0"/>
    <xf numFmtId="1" fontId="7" fillId="0" borderId="0" xfId="0" applyNumberFormat="1" applyFont="1" applyFill="1" applyProtection="1"/>
    <xf numFmtId="0" fontId="0" fillId="0" borderId="0" xfId="0"/>
    <xf numFmtId="0" fontId="2" fillId="0" borderId="0" xfId="0" applyFont="1" applyFill="1" applyProtection="1"/>
    <xf numFmtId="0" fontId="0" fillId="0" borderId="0" xfId="0" applyProtection="1"/>
    <xf numFmtId="0" fontId="3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49" fontId="2" fillId="0" borderId="8" xfId="0" applyNumberFormat="1" applyFont="1" applyFill="1" applyBorder="1" applyAlignment="1" applyProtection="1">
      <alignment horizontal="center"/>
    </xf>
    <xf numFmtId="49" fontId="2" fillId="0" borderId="9" xfId="0" applyNumberFormat="1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vertical="top" wrapText="1"/>
    </xf>
    <xf numFmtId="49" fontId="4" fillId="0" borderId="3" xfId="0" applyNumberFormat="1" applyFont="1" applyFill="1" applyBorder="1" applyAlignment="1" applyProtection="1">
      <alignment vertical="top" wrapText="1"/>
    </xf>
    <xf numFmtId="49" fontId="4" fillId="0" borderId="4" xfId="0" applyNumberFormat="1" applyFont="1" applyFill="1" applyBorder="1" applyAlignment="1" applyProtection="1">
      <alignment vertical="top" wrapText="1"/>
    </xf>
    <xf numFmtId="49" fontId="4" fillId="0" borderId="15" xfId="0" applyNumberFormat="1" applyFont="1" applyFill="1" applyBorder="1" applyAlignment="1" applyProtection="1">
      <alignment vertical="top" wrapText="1"/>
    </xf>
    <xf numFmtId="0" fontId="4" fillId="0" borderId="0" xfId="0" applyFont="1" applyFill="1" applyProtection="1"/>
    <xf numFmtId="1" fontId="7" fillId="0" borderId="0" xfId="0" applyNumberFormat="1" applyFont="1" applyFill="1" applyBorder="1" applyProtection="1"/>
    <xf numFmtId="49" fontId="2" fillId="0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center"/>
    </xf>
    <xf numFmtId="49" fontId="4" fillId="0" borderId="6" xfId="0" applyNumberFormat="1" applyFont="1" applyFill="1" applyBorder="1" applyAlignment="1" applyProtection="1">
      <alignment vertical="top" wrapText="1"/>
    </xf>
    <xf numFmtId="0" fontId="2" fillId="0" borderId="25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wrapText="1"/>
    </xf>
    <xf numFmtId="0" fontId="4" fillId="0" borderId="17" xfId="0" applyFont="1" applyFill="1" applyBorder="1" applyAlignment="1" applyProtection="1">
      <alignment wrapText="1"/>
    </xf>
    <xf numFmtId="0" fontId="4" fillId="0" borderId="16" xfId="0" applyFont="1" applyFill="1" applyBorder="1" applyAlignment="1" applyProtection="1">
      <alignment wrapText="1"/>
    </xf>
    <xf numFmtId="1" fontId="0" fillId="0" borderId="0" xfId="0" applyNumberFormat="1" applyProtection="1"/>
    <xf numFmtId="3" fontId="7" fillId="0" borderId="0" xfId="0" applyNumberFormat="1" applyFont="1" applyFill="1" applyProtection="1">
      <protection locked="0"/>
    </xf>
    <xf numFmtId="3" fontId="7" fillId="0" borderId="0" xfId="0" applyNumberFormat="1" applyFont="1" applyFill="1" applyBorder="1" applyProtection="1">
      <protection locked="0"/>
    </xf>
    <xf numFmtId="3" fontId="7" fillId="5" borderId="0" xfId="0" applyNumberFormat="1" applyFont="1" applyFill="1" applyProtection="1"/>
    <xf numFmtId="49" fontId="0" fillId="0" borderId="0" xfId="0" applyNumberFormat="1" applyProtection="1"/>
    <xf numFmtId="49" fontId="4" fillId="0" borderId="29" xfId="0" applyNumberFormat="1" applyFont="1" applyFill="1" applyBorder="1" applyAlignment="1" applyProtection="1">
      <alignment vertical="top" wrapText="1"/>
    </xf>
    <xf numFmtId="49" fontId="4" fillId="0" borderId="14" xfId="0" applyNumberFormat="1" applyFont="1" applyFill="1" applyBorder="1" applyAlignment="1" applyProtection="1">
      <alignment vertical="top" wrapText="1"/>
    </xf>
    <xf numFmtId="49" fontId="5" fillId="0" borderId="29" xfId="0" applyNumberFormat="1" applyFont="1" applyFill="1" applyBorder="1" applyAlignment="1" applyProtection="1">
      <alignment vertical="top" wrapText="1"/>
    </xf>
    <xf numFmtId="0" fontId="0" fillId="0" borderId="19" xfId="0" applyBorder="1" applyProtection="1"/>
    <xf numFmtId="0" fontId="1" fillId="0" borderId="0" xfId="0" applyFont="1" applyFill="1" applyProtection="1"/>
    <xf numFmtId="0" fontId="0" fillId="0" borderId="0" xfId="0" applyFill="1" applyProtection="1"/>
    <xf numFmtId="49" fontId="0" fillId="0" borderId="0" xfId="0" applyNumberFormat="1" applyFill="1" applyProtection="1"/>
    <xf numFmtId="1" fontId="8" fillId="7" borderId="20" xfId="0" applyNumberFormat="1" applyFont="1" applyFill="1" applyBorder="1" applyAlignment="1" applyProtection="1">
      <alignment horizontal="center"/>
    </xf>
    <xf numFmtId="1" fontId="8" fillId="7" borderId="17" xfId="0" applyNumberFormat="1" applyFont="1" applyFill="1" applyBorder="1" applyAlignment="1" applyProtection="1">
      <alignment horizontal="center"/>
    </xf>
    <xf numFmtId="1" fontId="8" fillId="7" borderId="16" xfId="0" applyNumberFormat="1" applyFont="1" applyFill="1" applyBorder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vertical="top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wrapText="1"/>
    </xf>
    <xf numFmtId="1" fontId="4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3" fontId="7" fillId="6" borderId="0" xfId="0" applyNumberFormat="1" applyFont="1" applyFill="1" applyProtection="1"/>
    <xf numFmtId="0" fontId="0" fillId="0" borderId="0" xfId="0" applyProtection="1">
      <protection locked="0"/>
    </xf>
    <xf numFmtId="1" fontId="0" fillId="0" borderId="0" xfId="0" applyNumberForma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wrapText="1"/>
    </xf>
    <xf numFmtId="0" fontId="7" fillId="0" borderId="31" xfId="0" applyFont="1" applyFill="1" applyBorder="1" applyAlignment="1" applyProtection="1">
      <alignment horizontal="center" wrapText="1"/>
    </xf>
    <xf numFmtId="1" fontId="7" fillId="0" borderId="31" xfId="0" applyNumberFormat="1" applyFont="1" applyFill="1" applyBorder="1" applyAlignment="1" applyProtection="1">
      <alignment horizontal="center" wrapText="1"/>
    </xf>
    <xf numFmtId="49" fontId="5" fillId="0" borderId="7" xfId="0" applyNumberFormat="1" applyFont="1" applyFill="1" applyBorder="1" applyAlignment="1" applyProtection="1">
      <alignment vertical="top" wrapText="1"/>
    </xf>
    <xf numFmtId="0" fontId="2" fillId="0" borderId="19" xfId="0" applyFont="1" applyFill="1" applyBorder="1" applyAlignment="1" applyProtection="1"/>
    <xf numFmtId="49" fontId="5" fillId="0" borderId="21" xfId="0" applyNumberFormat="1" applyFont="1" applyFill="1" applyBorder="1" applyAlignment="1" applyProtection="1">
      <alignment vertical="top" wrapText="1"/>
    </xf>
    <xf numFmtId="0" fontId="3" fillId="0" borderId="22" xfId="0" applyFont="1" applyFill="1" applyBorder="1" applyAlignment="1" applyProtection="1"/>
    <xf numFmtId="1" fontId="8" fillId="7" borderId="23" xfId="0" applyNumberFormat="1" applyFont="1" applyFill="1" applyBorder="1" applyAlignment="1" applyProtection="1">
      <alignment horizontal="center"/>
    </xf>
    <xf numFmtId="1" fontId="8" fillId="7" borderId="24" xfId="0" applyNumberFormat="1" applyFont="1" applyFill="1" applyBorder="1" applyAlignment="1" applyProtection="1">
      <alignment horizontal="center"/>
    </xf>
    <xf numFmtId="1" fontId="8" fillId="7" borderId="21" xfId="0" applyNumberFormat="1" applyFont="1" applyFill="1" applyBorder="1" applyAlignment="1" applyProtection="1">
      <alignment horizontal="center"/>
    </xf>
    <xf numFmtId="0" fontId="0" fillId="0" borderId="18" xfId="0" applyBorder="1" applyAlignment="1" applyProtection="1">
      <alignment wrapText="1"/>
    </xf>
    <xf numFmtId="0" fontId="1" fillId="2" borderId="23" xfId="0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/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0" fillId="0" borderId="14" xfId="0" applyBorder="1" applyAlignment="1" applyProtection="1">
      <alignment horizontal="center" wrapText="1"/>
    </xf>
    <xf numFmtId="0" fontId="6" fillId="0" borderId="12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 vertical="top" wrapText="1"/>
    </xf>
    <xf numFmtId="0" fontId="5" fillId="0" borderId="19" xfId="0" applyFont="1" applyFill="1" applyBorder="1" applyAlignment="1" applyProtection="1">
      <alignment horizontal="left" vertical="top" wrapText="1"/>
    </xf>
    <xf numFmtId="49" fontId="4" fillId="0" borderId="7" xfId="0" applyNumberFormat="1" applyFont="1" applyFill="1" applyBorder="1" applyAlignment="1" applyProtection="1">
      <alignment vertical="top" wrapText="1"/>
    </xf>
    <xf numFmtId="0" fontId="3" fillId="0" borderId="19" xfId="0" applyFont="1" applyFill="1" applyBorder="1" applyAlignment="1" applyProtection="1"/>
    <xf numFmtId="0" fontId="1" fillId="3" borderId="26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left"/>
    </xf>
    <xf numFmtId="0" fontId="5" fillId="0" borderId="24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49" fontId="4" fillId="0" borderId="2" xfId="0" applyNumberFormat="1" applyFont="1" applyFill="1" applyBorder="1" applyAlignment="1" applyProtection="1">
      <alignment vertical="top" wrapText="1"/>
    </xf>
    <xf numFmtId="49" fontId="4" fillId="0" borderId="7" xfId="0" applyNumberFormat="1" applyFont="1" applyFill="1" applyBorder="1" applyAlignment="1" applyProtection="1">
      <alignment horizontal="center" vertical="top" wrapText="1"/>
    </xf>
    <xf numFmtId="49" fontId="4" fillId="0" borderId="19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49" fontId="4" fillId="0" borderId="16" xfId="0" applyNumberFormat="1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tabSelected="1" zoomScale="80" zoomScaleNormal="80" workbookViewId="0">
      <pane xSplit="2" topLeftCell="AC1" activePane="topRight" state="frozen"/>
      <selection pane="topRight"/>
    </sheetView>
  </sheetViews>
  <sheetFormatPr defaultColWidth="9.109375" defaultRowHeight="14.4" x14ac:dyDescent="0.3"/>
  <cols>
    <col min="1" max="1" width="23.109375" style="4" customWidth="1"/>
    <col min="2" max="2" width="11.88671875" style="4" customWidth="1"/>
    <col min="3" max="3" width="18.109375" style="4" customWidth="1"/>
    <col min="4" max="4" width="12.109375" style="4" customWidth="1"/>
    <col min="5" max="5" width="12.33203125" style="4" bestFit="1" customWidth="1"/>
    <col min="6" max="6" width="9.6640625" style="4" customWidth="1"/>
    <col min="7" max="7" width="10.33203125" style="4" customWidth="1"/>
    <col min="8" max="8" width="9.109375" style="4"/>
    <col min="9" max="9" width="12.6640625" style="4" customWidth="1"/>
    <col min="10" max="10" width="16.5546875" style="4" customWidth="1"/>
    <col min="11" max="11" width="14.109375" style="4" customWidth="1"/>
    <col min="12" max="13" width="12.6640625" style="4" customWidth="1"/>
    <col min="14" max="14" width="10.33203125" style="4" customWidth="1"/>
    <col min="15" max="15" width="9.109375" style="4"/>
    <col min="16" max="16" width="11.109375" style="4" customWidth="1"/>
    <col min="17" max="17" width="11.33203125" style="4" customWidth="1"/>
    <col min="18" max="18" width="9.109375" style="4"/>
    <col min="19" max="19" width="9.6640625" style="4" customWidth="1"/>
    <col min="20" max="20" width="14.44140625" style="4" customWidth="1"/>
    <col min="21" max="21" width="13.109375" style="4" customWidth="1"/>
    <col min="22" max="22" width="11.33203125" style="4" customWidth="1"/>
    <col min="23" max="24" width="9.109375" style="4"/>
    <col min="25" max="25" width="12" style="4" customWidth="1"/>
    <col min="26" max="27" width="9.109375" style="4"/>
    <col min="28" max="28" width="10.88671875" style="4" customWidth="1"/>
    <col min="29" max="29" width="11.109375" style="4" customWidth="1"/>
    <col min="30" max="30" width="11.33203125" style="4" customWidth="1"/>
    <col min="31" max="31" width="9.109375" style="4"/>
    <col min="32" max="32" width="11.109375" style="4" customWidth="1"/>
    <col min="33" max="33" width="11.33203125" style="4" customWidth="1"/>
    <col min="34" max="34" width="12.6640625" style="4" customWidth="1"/>
    <col min="35" max="35" width="11.44140625" style="4" customWidth="1"/>
    <col min="36" max="36" width="12.109375" style="4" customWidth="1"/>
    <col min="37" max="37" width="10.5546875" style="4" customWidth="1"/>
    <col min="38" max="38" width="9.109375" style="4"/>
    <col min="39" max="39" width="11.5546875" style="4" customWidth="1"/>
    <col min="40" max="40" width="12.6640625" style="4" customWidth="1"/>
    <col min="41" max="41" width="9.109375" style="4"/>
    <col min="42" max="42" width="12.33203125" style="4" customWidth="1"/>
    <col min="43" max="43" width="12" style="4" customWidth="1"/>
    <col min="44" max="44" width="17.6640625" style="4" customWidth="1"/>
    <col min="45" max="45" width="13.44140625" style="4" hidden="1" customWidth="1"/>
    <col min="46" max="46" width="19" style="4" hidden="1" customWidth="1"/>
    <col min="47" max="47" width="10.33203125" style="29" hidden="1" customWidth="1"/>
    <col min="48" max="49" width="9.109375" style="4" customWidth="1"/>
    <col min="50" max="50" width="11.88671875" style="4" customWidth="1"/>
    <col min="51" max="54" width="9.109375" style="4" customWidth="1"/>
    <col min="55" max="16384" width="9.109375" style="4"/>
  </cols>
  <sheetData>
    <row r="1" spans="1:50" ht="15" thickBot="1" x14ac:dyDescent="0.35">
      <c r="A1" s="3" t="s">
        <v>0</v>
      </c>
      <c r="D1" s="4" t="s">
        <v>195</v>
      </c>
      <c r="M1" s="5"/>
      <c r="N1" s="5"/>
    </row>
    <row r="2" spans="1:50" x14ac:dyDescent="0.3">
      <c r="A2" s="6"/>
      <c r="C2" s="69" t="s">
        <v>158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T2" s="29"/>
      <c r="AU2" s="4"/>
    </row>
    <row r="3" spans="1:50" ht="15" thickBot="1" x14ac:dyDescent="0.3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9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10" t="s">
        <v>43</v>
      </c>
      <c r="AT3" s="29"/>
      <c r="AU3" s="4"/>
    </row>
    <row r="4" spans="1:50" ht="31.5" customHeight="1" thickBot="1" x14ac:dyDescent="0.35">
      <c r="A4" s="11"/>
      <c r="B4" s="11"/>
      <c r="C4" s="78" t="s">
        <v>154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9" t="s">
        <v>162</v>
      </c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1"/>
      <c r="AQ4" s="55" t="s">
        <v>191</v>
      </c>
      <c r="AT4" s="29"/>
      <c r="AU4" s="4"/>
    </row>
    <row r="5" spans="1:50" ht="70.5" customHeight="1" thickBot="1" x14ac:dyDescent="0.35">
      <c r="A5" s="86" t="s">
        <v>170</v>
      </c>
      <c r="B5" s="86" t="s">
        <v>161</v>
      </c>
      <c r="C5" s="71" t="s">
        <v>91</v>
      </c>
      <c r="D5" s="73"/>
      <c r="E5" s="73"/>
      <c r="F5" s="73"/>
      <c r="G5" s="73"/>
      <c r="H5" s="71" t="s">
        <v>92</v>
      </c>
      <c r="I5" s="73"/>
      <c r="J5" s="73"/>
      <c r="K5" s="73"/>
      <c r="L5" s="72"/>
      <c r="M5" s="74" t="s">
        <v>93</v>
      </c>
      <c r="N5" s="75"/>
      <c r="O5" s="75"/>
      <c r="P5" s="75"/>
      <c r="Q5" s="75"/>
      <c r="R5" s="76"/>
      <c r="S5" s="40" t="s">
        <v>166</v>
      </c>
      <c r="T5" s="71" t="s">
        <v>94</v>
      </c>
      <c r="U5" s="84"/>
      <c r="V5" s="84"/>
      <c r="W5" s="84"/>
      <c r="X5" s="85"/>
      <c r="Y5" s="71" t="s">
        <v>95</v>
      </c>
      <c r="Z5" s="84"/>
      <c r="AA5" s="84"/>
      <c r="AB5" s="84"/>
      <c r="AC5" s="84"/>
      <c r="AD5" s="84"/>
      <c r="AE5" s="85"/>
      <c r="AF5" s="71" t="s">
        <v>96</v>
      </c>
      <c r="AG5" s="84"/>
      <c r="AH5" s="84"/>
      <c r="AI5" s="84"/>
      <c r="AJ5" s="84"/>
      <c r="AK5" s="84"/>
      <c r="AL5" s="85"/>
      <c r="AM5" s="74" t="s">
        <v>97</v>
      </c>
      <c r="AN5" s="75"/>
      <c r="AO5" s="77"/>
      <c r="AP5" s="32" t="s">
        <v>98</v>
      </c>
      <c r="AQ5" s="68"/>
      <c r="AU5" s="4"/>
    </row>
    <row r="6" spans="1:50" ht="41.4" thickBot="1" x14ac:dyDescent="0.35">
      <c r="A6" s="87"/>
      <c r="B6" s="87"/>
      <c r="C6" s="12" t="s">
        <v>109</v>
      </c>
      <c r="D6" s="13" t="s">
        <v>110</v>
      </c>
      <c r="E6" s="13" t="s">
        <v>111</v>
      </c>
      <c r="F6" s="13" t="s">
        <v>112</v>
      </c>
      <c r="G6" s="14" t="s">
        <v>113</v>
      </c>
      <c r="H6" s="12" t="s">
        <v>114</v>
      </c>
      <c r="I6" s="13" t="s">
        <v>115</v>
      </c>
      <c r="J6" s="13" t="s">
        <v>116</v>
      </c>
      <c r="K6" s="13" t="s">
        <v>117</v>
      </c>
      <c r="L6" s="14" t="s">
        <v>118</v>
      </c>
      <c r="M6" s="12" t="s">
        <v>119</v>
      </c>
      <c r="N6" s="13" t="s">
        <v>120</v>
      </c>
      <c r="O6" s="13" t="s">
        <v>121</v>
      </c>
      <c r="P6" s="13" t="s">
        <v>122</v>
      </c>
      <c r="Q6" s="13" t="s">
        <v>123</v>
      </c>
      <c r="R6" s="20" t="s">
        <v>124</v>
      </c>
      <c r="S6" s="30"/>
      <c r="T6" s="15" t="s">
        <v>125</v>
      </c>
      <c r="U6" s="13" t="s">
        <v>126</v>
      </c>
      <c r="V6" s="13" t="s">
        <v>127</v>
      </c>
      <c r="W6" s="13" t="s">
        <v>128</v>
      </c>
      <c r="X6" s="14" t="s">
        <v>113</v>
      </c>
      <c r="Y6" s="12" t="s">
        <v>129</v>
      </c>
      <c r="Z6" s="13" t="s">
        <v>120</v>
      </c>
      <c r="AA6" s="13" t="s">
        <v>122</v>
      </c>
      <c r="AB6" s="13" t="s">
        <v>130</v>
      </c>
      <c r="AC6" s="13" t="s">
        <v>131</v>
      </c>
      <c r="AD6" s="13" t="s">
        <v>124</v>
      </c>
      <c r="AE6" s="13" t="s">
        <v>132</v>
      </c>
      <c r="AF6" s="12" t="s">
        <v>129</v>
      </c>
      <c r="AG6" s="13" t="s">
        <v>120</v>
      </c>
      <c r="AH6" s="13" t="s">
        <v>122</v>
      </c>
      <c r="AI6" s="13" t="s">
        <v>130</v>
      </c>
      <c r="AJ6" s="13" t="s">
        <v>131</v>
      </c>
      <c r="AK6" s="13" t="s">
        <v>124</v>
      </c>
      <c r="AL6" s="14" t="s">
        <v>132</v>
      </c>
      <c r="AM6" s="30" t="s">
        <v>119</v>
      </c>
      <c r="AN6" s="31" t="s">
        <v>123</v>
      </c>
      <c r="AO6" s="31" t="s">
        <v>133</v>
      </c>
      <c r="AP6" s="41"/>
      <c r="AQ6" s="33"/>
      <c r="AU6" s="4"/>
    </row>
    <row r="7" spans="1:50" s="44" customFormat="1" ht="42" hidden="1" x14ac:dyDescent="0.3">
      <c r="A7" s="42" t="s">
        <v>169</v>
      </c>
      <c r="B7" s="42" t="s">
        <v>201</v>
      </c>
      <c r="C7" s="43" t="s">
        <v>249</v>
      </c>
      <c r="D7" s="43" t="s">
        <v>110</v>
      </c>
      <c r="E7" s="43" t="s">
        <v>111</v>
      </c>
      <c r="F7" s="43" t="s">
        <v>250</v>
      </c>
      <c r="G7" s="43" t="s">
        <v>113</v>
      </c>
      <c r="H7" s="43" t="s">
        <v>114</v>
      </c>
      <c r="I7" s="43" t="s">
        <v>115</v>
      </c>
      <c r="J7" s="43" t="s">
        <v>116</v>
      </c>
      <c r="K7" s="43" t="s">
        <v>272</v>
      </c>
      <c r="L7" s="43" t="s">
        <v>251</v>
      </c>
      <c r="M7" s="43" t="s">
        <v>252</v>
      </c>
      <c r="N7" s="43" t="s">
        <v>253</v>
      </c>
      <c r="O7" s="43" t="s">
        <v>274</v>
      </c>
      <c r="P7" s="43" t="s">
        <v>275</v>
      </c>
      <c r="Q7" s="43" t="s">
        <v>123</v>
      </c>
      <c r="R7" s="43" t="s">
        <v>124</v>
      </c>
      <c r="S7" s="43" t="s">
        <v>90</v>
      </c>
      <c r="T7" s="43" t="s">
        <v>125</v>
      </c>
      <c r="U7" s="43" t="s">
        <v>254</v>
      </c>
      <c r="V7" s="43" t="s">
        <v>202</v>
      </c>
      <c r="W7" s="43" t="s">
        <v>128</v>
      </c>
      <c r="X7" s="43" t="s">
        <v>113</v>
      </c>
      <c r="Y7" s="43" t="s">
        <v>203</v>
      </c>
      <c r="Z7" s="43" t="s">
        <v>255</v>
      </c>
      <c r="AA7" s="43" t="s">
        <v>276</v>
      </c>
      <c r="AB7" s="43" t="s">
        <v>204</v>
      </c>
      <c r="AC7" s="43" t="s">
        <v>205</v>
      </c>
      <c r="AD7" s="43" t="s">
        <v>206</v>
      </c>
      <c r="AE7" s="43" t="s">
        <v>207</v>
      </c>
      <c r="AF7" s="43" t="s">
        <v>208</v>
      </c>
      <c r="AG7" s="43" t="s">
        <v>256</v>
      </c>
      <c r="AH7" s="43" t="s">
        <v>277</v>
      </c>
      <c r="AI7" s="43" t="s">
        <v>209</v>
      </c>
      <c r="AJ7" s="43" t="s">
        <v>210</v>
      </c>
      <c r="AK7" s="43" t="s">
        <v>211</v>
      </c>
      <c r="AL7" s="43" t="s">
        <v>212</v>
      </c>
      <c r="AM7" s="43" t="s">
        <v>257</v>
      </c>
      <c r="AN7" s="43" t="s">
        <v>213</v>
      </c>
      <c r="AO7" s="43" t="s">
        <v>214</v>
      </c>
      <c r="AP7" s="42" t="s">
        <v>243</v>
      </c>
      <c r="AQ7" s="43" t="s">
        <v>258</v>
      </c>
      <c r="AS7" s="48" t="s">
        <v>278</v>
      </c>
      <c r="AT7" s="4" t="s">
        <v>279</v>
      </c>
      <c r="AU7" s="4" t="s">
        <v>280</v>
      </c>
    </row>
    <row r="8" spans="1:50" x14ac:dyDescent="0.3">
      <c r="A8" s="52" t="s">
        <v>157</v>
      </c>
      <c r="B8" s="53" t="s">
        <v>157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49">
        <f>C28+G28+H28</f>
        <v>0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8">
        <f>SUM(C8:AP8)</f>
        <v>0</v>
      </c>
      <c r="AS8" s="4">
        <f>VLOOKUP(A8,Parametrit!$C$2:$D$25,2,FALSE)</f>
        <v>0</v>
      </c>
      <c r="AT8" s="4">
        <v>1</v>
      </c>
      <c r="AU8" s="4">
        <v>1</v>
      </c>
      <c r="AW8" s="25"/>
    </row>
    <row r="9" spans="1:50" s="35" customFormat="1" ht="15.75" customHeight="1" x14ac:dyDescent="0.3">
      <c r="A9" s="6" t="str">
        <f>A8</f>
        <v>-- Valitse --</v>
      </c>
      <c r="B9" s="53" t="s">
        <v>157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49">
        <f>C29+G29+H29</f>
        <v>0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>
        <f>SUM(C9:AP9)</f>
        <v>0</v>
      </c>
      <c r="AS9" s="4">
        <f>VLOOKUP(A9,Parametrit!$C$2:$D$25,2,FALSE)</f>
        <v>0</v>
      </c>
      <c r="AT9" s="4">
        <v>1</v>
      </c>
      <c r="AU9" s="35">
        <v>2</v>
      </c>
      <c r="AW9" s="51"/>
    </row>
    <row r="10" spans="1:50" x14ac:dyDescent="0.3">
      <c r="A10" s="6"/>
      <c r="B10" s="1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W10" s="1"/>
      <c r="AX10" s="1"/>
    </row>
    <row r="11" spans="1:50" ht="15" thickBot="1" x14ac:dyDescent="0.35">
      <c r="A11" s="6"/>
      <c r="B11" s="1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29"/>
      <c r="AS11" s="1"/>
      <c r="AT11" s="1"/>
      <c r="AU11" s="4"/>
    </row>
    <row r="12" spans="1:50" x14ac:dyDescent="0.3">
      <c r="A12" s="6"/>
      <c r="B12" s="16"/>
      <c r="C12" s="83" t="s">
        <v>160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29"/>
      <c r="AS12" s="1"/>
      <c r="AT12" s="1"/>
      <c r="AU12" s="4"/>
    </row>
    <row r="13" spans="1:50" ht="15" thickBot="1" x14ac:dyDescent="0.35">
      <c r="A13" s="18"/>
      <c r="B13" s="19"/>
      <c r="C13" s="10" t="s">
        <v>44</v>
      </c>
      <c r="D13" s="10" t="s">
        <v>45</v>
      </c>
      <c r="E13" s="10" t="s">
        <v>46</v>
      </c>
      <c r="F13" s="10" t="s">
        <v>47</v>
      </c>
      <c r="G13" s="10" t="s">
        <v>48</v>
      </c>
      <c r="H13" s="10" t="s">
        <v>49</v>
      </c>
      <c r="I13" s="10" t="s">
        <v>50</v>
      </c>
      <c r="J13" s="10" t="s">
        <v>51</v>
      </c>
      <c r="K13" s="10" t="s">
        <v>52</v>
      </c>
      <c r="L13" s="10" t="s">
        <v>53</v>
      </c>
      <c r="M13" s="10" t="s">
        <v>54</v>
      </c>
      <c r="N13" s="10" t="s">
        <v>55</v>
      </c>
      <c r="O13" s="10" t="s">
        <v>56</v>
      </c>
      <c r="P13" s="10" t="s">
        <v>57</v>
      </c>
      <c r="Q13" s="10" t="s">
        <v>58</v>
      </c>
      <c r="R13" s="10" t="s">
        <v>59</v>
      </c>
      <c r="S13" s="10" t="s">
        <v>60</v>
      </c>
      <c r="T13" s="10" t="s">
        <v>61</v>
      </c>
      <c r="U13" s="10" t="s">
        <v>62</v>
      </c>
      <c r="V13" s="10" t="s">
        <v>63</v>
      </c>
      <c r="W13" s="10" t="s">
        <v>64</v>
      </c>
      <c r="X13" s="10" t="s">
        <v>65</v>
      </c>
      <c r="Y13" s="10" t="s">
        <v>66</v>
      </c>
      <c r="Z13" s="10" t="s">
        <v>67</v>
      </c>
      <c r="AA13" s="10" t="s">
        <v>68</v>
      </c>
      <c r="AB13" s="10" t="s">
        <v>69</v>
      </c>
      <c r="AC13" s="10" t="s">
        <v>70</v>
      </c>
      <c r="AD13" s="10" t="s">
        <v>71</v>
      </c>
      <c r="AE13" s="10" t="s">
        <v>72</v>
      </c>
      <c r="AF13" s="10" t="s">
        <v>73</v>
      </c>
      <c r="AG13" s="10" t="s">
        <v>74</v>
      </c>
      <c r="AH13" s="10" t="s">
        <v>75</v>
      </c>
      <c r="AI13" s="10" t="s">
        <v>76</v>
      </c>
      <c r="AJ13" s="10" t="s">
        <v>77</v>
      </c>
      <c r="AK13" s="10" t="s">
        <v>78</v>
      </c>
      <c r="AL13" s="10" t="s">
        <v>79</v>
      </c>
      <c r="AM13" s="10" t="s">
        <v>80</v>
      </c>
      <c r="AN13" s="10" t="s">
        <v>81</v>
      </c>
      <c r="AO13" s="10" t="s">
        <v>82</v>
      </c>
      <c r="AP13" s="10" t="s">
        <v>83</v>
      </c>
      <c r="AQ13" s="29"/>
      <c r="AS13" s="1"/>
      <c r="AT13" s="1"/>
      <c r="AU13" s="4"/>
    </row>
    <row r="14" spans="1:50" ht="15.75" customHeight="1" thickBot="1" x14ac:dyDescent="0.35">
      <c r="A14" s="11"/>
      <c r="B14" s="11"/>
      <c r="C14" s="78" t="s">
        <v>155</v>
      </c>
      <c r="D14" s="73"/>
      <c r="E14" s="73"/>
      <c r="F14" s="73"/>
      <c r="G14" s="73"/>
      <c r="H14" s="73"/>
      <c r="I14" s="73"/>
      <c r="J14" s="73"/>
      <c r="K14" s="72"/>
      <c r="L14" s="82" t="s">
        <v>156</v>
      </c>
      <c r="M14" s="73"/>
      <c r="N14" s="73"/>
      <c r="O14" s="72"/>
      <c r="P14" s="78" t="s">
        <v>163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55" t="s">
        <v>282</v>
      </c>
      <c r="AQ14" s="1"/>
      <c r="AU14" s="4"/>
    </row>
    <row r="15" spans="1:50" ht="49.5" customHeight="1" thickBot="1" x14ac:dyDescent="0.35">
      <c r="A15" s="86" t="s">
        <v>169</v>
      </c>
      <c r="B15" s="86" t="s">
        <v>161</v>
      </c>
      <c r="C15" s="92" t="s">
        <v>167</v>
      </c>
      <c r="D15" s="102" t="s">
        <v>99</v>
      </c>
      <c r="E15" s="102" t="s">
        <v>100</v>
      </c>
      <c r="F15" s="103" t="s">
        <v>101</v>
      </c>
      <c r="G15" s="105" t="s">
        <v>102</v>
      </c>
      <c r="H15" s="92" t="s">
        <v>168</v>
      </c>
      <c r="I15" s="71" t="s">
        <v>103</v>
      </c>
      <c r="J15" s="72"/>
      <c r="K15" s="61" t="s">
        <v>192</v>
      </c>
      <c r="L15" s="63" t="s">
        <v>104</v>
      </c>
      <c r="M15" s="71" t="s">
        <v>105</v>
      </c>
      <c r="N15" s="84"/>
      <c r="O15" s="85"/>
      <c r="P15" s="71" t="s">
        <v>106</v>
      </c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5"/>
      <c r="AC15" s="71" t="s">
        <v>107</v>
      </c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  <c r="AP15" s="56"/>
      <c r="AU15" s="4"/>
    </row>
    <row r="16" spans="1:50" ht="59.25" customHeight="1" thickBot="1" x14ac:dyDescent="0.35">
      <c r="A16" s="87"/>
      <c r="B16" s="87"/>
      <c r="C16" s="93"/>
      <c r="D16" s="93"/>
      <c r="E16" s="93"/>
      <c r="F16" s="104"/>
      <c r="G16" s="106"/>
      <c r="H16" s="93"/>
      <c r="I16" s="13" t="s">
        <v>134</v>
      </c>
      <c r="J16" s="13" t="s">
        <v>135</v>
      </c>
      <c r="K16" s="62"/>
      <c r="L16" s="64"/>
      <c r="M16" s="15" t="s">
        <v>136</v>
      </c>
      <c r="N16" s="13" t="s">
        <v>137</v>
      </c>
      <c r="O16" s="20" t="s">
        <v>138</v>
      </c>
      <c r="P16" s="12" t="s">
        <v>139</v>
      </c>
      <c r="Q16" s="13" t="s">
        <v>140</v>
      </c>
      <c r="R16" s="13" t="s">
        <v>141</v>
      </c>
      <c r="S16" s="13" t="s">
        <v>142</v>
      </c>
      <c r="T16" s="13" t="s">
        <v>143</v>
      </c>
      <c r="U16" s="13" t="s">
        <v>144</v>
      </c>
      <c r="V16" s="13" t="s">
        <v>145</v>
      </c>
      <c r="W16" s="13" t="s">
        <v>146</v>
      </c>
      <c r="X16" s="13" t="s">
        <v>147</v>
      </c>
      <c r="Y16" s="13" t="s">
        <v>219</v>
      </c>
      <c r="Z16" s="20" t="s">
        <v>151</v>
      </c>
      <c r="AA16" s="13" t="s">
        <v>149</v>
      </c>
      <c r="AB16" s="14" t="s">
        <v>150</v>
      </c>
      <c r="AC16" s="12" t="s">
        <v>139</v>
      </c>
      <c r="AD16" s="13" t="s">
        <v>140</v>
      </c>
      <c r="AE16" s="13" t="s">
        <v>141</v>
      </c>
      <c r="AF16" s="13" t="s">
        <v>152</v>
      </c>
      <c r="AG16" s="13" t="s">
        <v>143</v>
      </c>
      <c r="AH16" s="13" t="s">
        <v>144</v>
      </c>
      <c r="AI16" s="13" t="s">
        <v>145</v>
      </c>
      <c r="AJ16" s="13" t="s">
        <v>146</v>
      </c>
      <c r="AK16" s="13" t="s">
        <v>147</v>
      </c>
      <c r="AL16" s="13" t="s">
        <v>148</v>
      </c>
      <c r="AM16" s="13" t="s">
        <v>151</v>
      </c>
      <c r="AN16" s="13" t="s">
        <v>149</v>
      </c>
      <c r="AO16" s="20" t="s">
        <v>150</v>
      </c>
      <c r="AP16" s="57"/>
      <c r="AU16" s="4"/>
    </row>
    <row r="17" spans="1:51" s="44" customFormat="1" ht="59.25" hidden="1" customHeight="1" x14ac:dyDescent="0.3">
      <c r="A17" s="42" t="s">
        <v>169</v>
      </c>
      <c r="B17" s="42" t="s">
        <v>201</v>
      </c>
      <c r="C17" s="45" t="s">
        <v>259</v>
      </c>
      <c r="D17" s="45" t="s">
        <v>242</v>
      </c>
      <c r="E17" s="45" t="s">
        <v>260</v>
      </c>
      <c r="F17" s="42" t="s">
        <v>215</v>
      </c>
      <c r="G17" s="42" t="s">
        <v>216</v>
      </c>
      <c r="H17" s="45" t="s">
        <v>261</v>
      </c>
      <c r="I17" s="43" t="s">
        <v>262</v>
      </c>
      <c r="J17" s="43" t="s">
        <v>262</v>
      </c>
      <c r="K17" s="45" t="s">
        <v>263</v>
      </c>
      <c r="L17" s="45" t="s">
        <v>273</v>
      </c>
      <c r="M17" s="43" t="s">
        <v>264</v>
      </c>
      <c r="N17" s="43" t="s">
        <v>217</v>
      </c>
      <c r="O17" s="43" t="s">
        <v>218</v>
      </c>
      <c r="P17" s="43" t="s">
        <v>265</v>
      </c>
      <c r="Q17" s="43" t="s">
        <v>220</v>
      </c>
      <c r="R17" s="43" t="s">
        <v>221</v>
      </c>
      <c r="S17" s="43" t="s">
        <v>222</v>
      </c>
      <c r="T17" s="43" t="s">
        <v>266</v>
      </c>
      <c r="U17" s="43" t="s">
        <v>223</v>
      </c>
      <c r="V17" s="43" t="s">
        <v>224</v>
      </c>
      <c r="W17" s="43" t="s">
        <v>225</v>
      </c>
      <c r="X17" s="43" t="s">
        <v>226</v>
      </c>
      <c r="Y17" s="43" t="s">
        <v>227</v>
      </c>
      <c r="Z17" s="43" t="s">
        <v>228</v>
      </c>
      <c r="AA17" s="43" t="s">
        <v>229</v>
      </c>
      <c r="AB17" s="43" t="s">
        <v>230</v>
      </c>
      <c r="AC17" s="43" t="s">
        <v>267</v>
      </c>
      <c r="AD17" s="43" t="s">
        <v>231</v>
      </c>
      <c r="AE17" s="43" t="s">
        <v>232</v>
      </c>
      <c r="AF17" s="43" t="s">
        <v>233</v>
      </c>
      <c r="AG17" s="43" t="s">
        <v>268</v>
      </c>
      <c r="AH17" s="43" t="s">
        <v>234</v>
      </c>
      <c r="AI17" s="43" t="s">
        <v>235</v>
      </c>
      <c r="AJ17" s="43" t="s">
        <v>236</v>
      </c>
      <c r="AK17" s="43" t="s">
        <v>237</v>
      </c>
      <c r="AL17" s="43" t="s">
        <v>238</v>
      </c>
      <c r="AM17" s="43" t="s">
        <v>239</v>
      </c>
      <c r="AN17" s="43" t="s">
        <v>240</v>
      </c>
      <c r="AO17" s="43" t="s">
        <v>241</v>
      </c>
      <c r="AP17" s="42" t="s">
        <v>269</v>
      </c>
      <c r="AS17" s="48" t="s">
        <v>278</v>
      </c>
      <c r="AT17" s="4" t="s">
        <v>279</v>
      </c>
      <c r="AU17" s="4" t="s">
        <v>280</v>
      </c>
    </row>
    <row r="18" spans="1:51" x14ac:dyDescent="0.3">
      <c r="A18" s="6" t="str">
        <f>A8</f>
        <v>-- Valitse --</v>
      </c>
      <c r="B18" s="16" t="str">
        <f>B8</f>
        <v>-- Valitse --</v>
      </c>
      <c r="C18" s="26"/>
      <c r="D18" s="26"/>
      <c r="E18" s="26"/>
      <c r="F18" s="26"/>
      <c r="G18" s="26"/>
      <c r="H18" s="26"/>
      <c r="I18" s="26"/>
      <c r="J18" s="26"/>
      <c r="K18" s="28">
        <f>SUM(C18:J18)</f>
        <v>0</v>
      </c>
      <c r="L18" s="50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8">
        <f>SUM(K18:AO18)</f>
        <v>0</v>
      </c>
      <c r="AQ18" s="29"/>
      <c r="AS18" s="4">
        <f>VLOOKUP(A18,Parametrit!$C$2:$D$25,2,FALSE)</f>
        <v>0</v>
      </c>
      <c r="AT18" s="4">
        <v>2</v>
      </c>
      <c r="AU18" s="4">
        <v>1</v>
      </c>
    </row>
    <row r="19" spans="1:51" s="35" customFormat="1" x14ac:dyDescent="0.3">
      <c r="A19" s="6" t="str">
        <f>A9</f>
        <v>-- Valitse --</v>
      </c>
      <c r="B19" s="16" t="str">
        <f>B9</f>
        <v>-- Valitse --</v>
      </c>
      <c r="C19" s="26"/>
      <c r="D19" s="26"/>
      <c r="E19" s="26"/>
      <c r="F19" s="26"/>
      <c r="G19" s="26"/>
      <c r="H19" s="26"/>
      <c r="I19" s="26"/>
      <c r="J19" s="26"/>
      <c r="K19" s="28">
        <f>SUM(C19:J19)</f>
        <v>0</v>
      </c>
      <c r="L19" s="54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54"/>
      <c r="AE19" s="54"/>
      <c r="AF19" s="54"/>
      <c r="AG19" s="26"/>
      <c r="AH19" s="26"/>
      <c r="AI19" s="26"/>
      <c r="AJ19" s="26"/>
      <c r="AK19" s="26"/>
      <c r="AL19" s="26"/>
      <c r="AM19" s="26"/>
      <c r="AN19" s="26"/>
      <c r="AO19" s="26"/>
      <c r="AP19" s="28">
        <f>SUM(K19:AO19)</f>
        <v>0</v>
      </c>
      <c r="AQ19" s="36"/>
      <c r="AS19" s="4">
        <f>VLOOKUP(A19,Parametrit!$C$2:$D$25,2,FALSE)</f>
        <v>0</v>
      </c>
      <c r="AT19" s="4">
        <v>2</v>
      </c>
      <c r="AU19" s="35">
        <v>2</v>
      </c>
    </row>
    <row r="20" spans="1:51" x14ac:dyDescent="0.3">
      <c r="A20" s="6"/>
      <c r="B20" s="1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W20" s="1"/>
      <c r="AX20" s="1"/>
    </row>
    <row r="21" spans="1:51" ht="15" thickBot="1" x14ac:dyDescent="0.35">
      <c r="A21" s="6"/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W21" s="1"/>
      <c r="AX21" s="1"/>
    </row>
    <row r="22" spans="1:51" ht="15" customHeight="1" x14ac:dyDescent="0.3">
      <c r="A22" s="6"/>
      <c r="B22" s="16"/>
      <c r="C22" s="94" t="s">
        <v>159</v>
      </c>
      <c r="D22" s="95"/>
      <c r="E22" s="95"/>
      <c r="F22" s="95"/>
      <c r="G22" s="95"/>
      <c r="H22" s="96"/>
      <c r="I22" s="1"/>
      <c r="J22" s="65" t="s">
        <v>196</v>
      </c>
      <c r="K22" s="66"/>
      <c r="L22" s="67"/>
      <c r="M22" s="1"/>
      <c r="N22" s="1"/>
      <c r="O22" s="1"/>
      <c r="P22" s="1"/>
      <c r="Q22" s="1"/>
      <c r="R22" s="1"/>
      <c r="S22" s="1"/>
      <c r="T22" s="1"/>
      <c r="U22" s="17"/>
      <c r="V22" s="17"/>
      <c r="W22" s="17"/>
      <c r="X22" s="17"/>
      <c r="Y22" s="17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W22" s="1"/>
      <c r="AX22" s="1"/>
    </row>
    <row r="23" spans="1:51" ht="18" customHeight="1" thickBot="1" x14ac:dyDescent="0.35">
      <c r="A23" s="18"/>
      <c r="B23" s="19"/>
      <c r="C23" s="10" t="s">
        <v>84</v>
      </c>
      <c r="D23" s="10" t="s">
        <v>85</v>
      </c>
      <c r="E23" s="10" t="s">
        <v>86</v>
      </c>
      <c r="F23" s="10" t="s">
        <v>87</v>
      </c>
      <c r="G23" s="10" t="s">
        <v>88</v>
      </c>
      <c r="H23" s="21" t="s">
        <v>89</v>
      </c>
      <c r="J23" s="37" t="s">
        <v>198</v>
      </c>
      <c r="K23" s="38" t="s">
        <v>199</v>
      </c>
      <c r="L23" s="39" t="s">
        <v>200</v>
      </c>
    </row>
    <row r="24" spans="1:51" ht="15.75" customHeight="1" thickBot="1" x14ac:dyDescent="0.35">
      <c r="A24" s="11"/>
      <c r="B24" s="11"/>
      <c r="C24" s="78" t="s">
        <v>90</v>
      </c>
      <c r="D24" s="88"/>
      <c r="E24" s="88"/>
      <c r="F24" s="88"/>
      <c r="G24" s="88"/>
      <c r="H24" s="89"/>
    </row>
    <row r="25" spans="1:51" ht="39" customHeight="1" x14ac:dyDescent="0.3">
      <c r="A25" s="86" t="s">
        <v>169</v>
      </c>
      <c r="B25" s="86" t="s">
        <v>161</v>
      </c>
      <c r="C25" s="90" t="s">
        <v>165</v>
      </c>
      <c r="D25" s="97" t="s">
        <v>164</v>
      </c>
      <c r="E25" s="98"/>
      <c r="F25" s="99"/>
      <c r="G25" s="100" t="s">
        <v>98</v>
      </c>
      <c r="H25" s="100" t="s">
        <v>108</v>
      </c>
      <c r="J25" s="58" t="s">
        <v>197</v>
      </c>
      <c r="K25" s="59" t="s">
        <v>193</v>
      </c>
      <c r="L25" s="60" t="s">
        <v>194</v>
      </c>
    </row>
    <row r="26" spans="1:51" ht="51" customHeight="1" thickBot="1" x14ac:dyDescent="0.35">
      <c r="A26" s="87"/>
      <c r="B26" s="87"/>
      <c r="C26" s="91"/>
      <c r="D26" s="22" t="s">
        <v>153</v>
      </c>
      <c r="E26" s="23" t="s">
        <v>123</v>
      </c>
      <c r="F26" s="24" t="s">
        <v>133</v>
      </c>
      <c r="G26" s="101"/>
      <c r="H26" s="101"/>
      <c r="J26" s="58"/>
      <c r="K26" s="59"/>
      <c r="L26" s="60"/>
    </row>
    <row r="27" spans="1:51" s="44" customFormat="1" ht="51" hidden="1" customHeight="1" x14ac:dyDescent="0.3">
      <c r="A27" s="42" t="s">
        <v>169</v>
      </c>
      <c r="B27" s="42" t="s">
        <v>201</v>
      </c>
      <c r="C27" s="42" t="s">
        <v>270</v>
      </c>
      <c r="D27" s="42" t="s">
        <v>244</v>
      </c>
      <c r="E27" s="42" t="s">
        <v>245</v>
      </c>
      <c r="F27" s="42" t="s">
        <v>246</v>
      </c>
      <c r="G27" s="42" t="s">
        <v>247</v>
      </c>
      <c r="H27" s="42" t="s">
        <v>248</v>
      </c>
      <c r="J27" s="46" t="s">
        <v>197</v>
      </c>
      <c r="K27" s="42" t="s">
        <v>193</v>
      </c>
      <c r="L27" s="47" t="s">
        <v>271</v>
      </c>
      <c r="AS27" s="48" t="s">
        <v>278</v>
      </c>
      <c r="AT27" s="4" t="s">
        <v>279</v>
      </c>
      <c r="AU27" s="4" t="s">
        <v>280</v>
      </c>
    </row>
    <row r="28" spans="1:51" x14ac:dyDescent="0.3">
      <c r="A28" s="6" t="str">
        <f>A8</f>
        <v>-- Valitse --</v>
      </c>
      <c r="B28" s="6" t="str">
        <f>B8</f>
        <v>-- Valitse --</v>
      </c>
      <c r="C28" s="28">
        <f>SUM(D28:F28)</f>
        <v>0</v>
      </c>
      <c r="D28" s="26"/>
      <c r="E28" s="26"/>
      <c r="F28" s="26"/>
      <c r="G28" s="26"/>
      <c r="H28" s="27"/>
      <c r="J28" s="50"/>
      <c r="K28" s="50"/>
      <c r="L28" s="50"/>
      <c r="AS28" s="4">
        <f>VLOOKUP(A28,Parametrit!$C$2:$D$25,2,FALSE)</f>
        <v>0</v>
      </c>
      <c r="AT28" s="4">
        <v>3</v>
      </c>
      <c r="AU28" s="4">
        <v>1</v>
      </c>
      <c r="AY28" s="25"/>
    </row>
    <row r="29" spans="1:51" s="35" customFormat="1" x14ac:dyDescent="0.3">
      <c r="A29" s="6" t="str">
        <f>A9</f>
        <v>-- Valitse --</v>
      </c>
      <c r="B29" s="6" t="str">
        <f>B9</f>
        <v>-- Valitse --</v>
      </c>
      <c r="C29" s="28">
        <f>SUM(D29:F29)</f>
        <v>0</v>
      </c>
      <c r="D29" s="26"/>
      <c r="E29" s="26"/>
      <c r="F29" s="26"/>
      <c r="G29" s="26"/>
      <c r="H29" s="27"/>
      <c r="J29" s="54"/>
      <c r="K29" s="54"/>
      <c r="L29" s="54"/>
      <c r="AS29" s="4">
        <f>VLOOKUP(A29,Parametrit!$C$2:$D$25,2,FALSE)</f>
        <v>0</v>
      </c>
      <c r="AT29" s="4">
        <v>3</v>
      </c>
      <c r="AU29" s="35">
        <v>2</v>
      </c>
      <c r="AY29" s="51"/>
    </row>
    <row r="32" spans="1:51" s="35" customFormat="1" x14ac:dyDescent="0.3">
      <c r="A32" s="34"/>
      <c r="AU32" s="36"/>
    </row>
  </sheetData>
  <sheetProtection algorithmName="SHA-512" hashValue="4mJL4Ue8DpWBi9qnRfhNoF8V8YV9WUMHT/LzPmd1YKLOelmevpeHdQscKzMb8lIQg6gJ4wNA9T/0wxrzO9wdIw==" saltValue="0WUthA9TvO7B8ZCGxZrVIw==" spinCount="100000" sheet="1" objects="1" scenarios="1"/>
  <dataConsolidate/>
  <mergeCells count="44">
    <mergeCell ref="A15:A16"/>
    <mergeCell ref="B15:B16"/>
    <mergeCell ref="A25:A26"/>
    <mergeCell ref="B25:B26"/>
    <mergeCell ref="C24:H24"/>
    <mergeCell ref="C25:C26"/>
    <mergeCell ref="C15:C16"/>
    <mergeCell ref="C22:H22"/>
    <mergeCell ref="H15:H16"/>
    <mergeCell ref="D25:F25"/>
    <mergeCell ref="G25:G26"/>
    <mergeCell ref="H25:H26"/>
    <mergeCell ref="D15:D16"/>
    <mergeCell ref="E15:E16"/>
    <mergeCell ref="F15:F16"/>
    <mergeCell ref="G15:G16"/>
    <mergeCell ref="B5:B6"/>
    <mergeCell ref="A5:A6"/>
    <mergeCell ref="T5:X5"/>
    <mergeCell ref="Y5:AE5"/>
    <mergeCell ref="AF5:AL5"/>
    <mergeCell ref="AQ4:AQ5"/>
    <mergeCell ref="C2:AQ2"/>
    <mergeCell ref="I15:J15"/>
    <mergeCell ref="C5:G5"/>
    <mergeCell ref="H5:L5"/>
    <mergeCell ref="M5:R5"/>
    <mergeCell ref="AM5:AO5"/>
    <mergeCell ref="C4:S4"/>
    <mergeCell ref="T4:AP4"/>
    <mergeCell ref="C14:K14"/>
    <mergeCell ref="L14:O14"/>
    <mergeCell ref="P14:AO14"/>
    <mergeCell ref="C12:AP12"/>
    <mergeCell ref="M15:O15"/>
    <mergeCell ref="P15:AB15"/>
    <mergeCell ref="AC15:AO15"/>
    <mergeCell ref="AP14:AP16"/>
    <mergeCell ref="J25:J26"/>
    <mergeCell ref="K25:K26"/>
    <mergeCell ref="L25:L26"/>
    <mergeCell ref="K15:K16"/>
    <mergeCell ref="L15:L16"/>
    <mergeCell ref="J22:L22"/>
  </mergeCells>
  <conditionalFormatting sqref="AP18">
    <cfRule type="expression" dxfId="2" priority="10">
      <formula>$AP$18&lt;&gt;$AQ$8</formula>
    </cfRule>
    <cfRule type="expression" dxfId="1" priority="2">
      <formula>$AP$18&lt;&gt;$AQ$8</formula>
    </cfRule>
  </conditionalFormatting>
  <conditionalFormatting sqref="AP19">
    <cfRule type="expression" dxfId="0" priority="1">
      <formula>$AP$19&lt;&gt;$AQ$9</formula>
    </cfRule>
  </conditionalFormatting>
  <dataValidations count="2">
    <dataValidation type="whole" allowBlank="1" showInputMessage="1" showErrorMessage="1" sqref="C8:E9 U8:AP9 G8:S9">
      <formula1>-999999999999999000</formula1>
      <formula2>9999999999999990000</formula2>
    </dataValidation>
    <dataValidation type="whole" allowBlank="1" showInputMessage="1" showErrorMessage="1" sqref="D28:H29 N18:Q19 S18:AC19 AD18:AF18 C18:J19 AG18:AO19">
      <formula1>-9.99999999999999E+21</formula1>
      <formula2>9.99999999999999E+21</formula2>
    </dataValidation>
  </dataValidations>
  <pageMargins left="0.7" right="0.7" top="0.75" bottom="0.75" header="0.3" footer="0.3"/>
  <pageSetup paperSize="9" orientation="portrait" r:id="rId1"/>
  <ignoredErrors>
    <ignoredError sqref="S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Parametrit!$G$2:$G$4</xm:f>
          </x14:formula1>
          <xm:sqref>B8:B9</xm:sqref>
        </x14:dataValidation>
        <x14:dataValidation type="list" allowBlank="1" showInputMessage="1" showErrorMessage="1">
          <x14:formula1>
            <xm:f>Parametrit!$C$2:$C$25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5"/>
  <sheetViews>
    <sheetView workbookViewId="0"/>
  </sheetViews>
  <sheetFormatPr defaultColWidth="28.44140625" defaultRowHeight="14.4" x14ac:dyDescent="0.3"/>
  <cols>
    <col min="1" max="1" width="7.109375" style="2" customWidth="1"/>
    <col min="2" max="2" width="10.6640625" style="2" customWidth="1"/>
    <col min="3" max="3" width="36.88671875" style="2" customWidth="1"/>
    <col min="4" max="4" width="21" style="2" customWidth="1"/>
    <col min="5" max="5" width="14.44140625" style="2" customWidth="1"/>
    <col min="6" max="6" width="8.6640625" style="2" customWidth="1"/>
    <col min="7" max="16384" width="28.44140625" style="2"/>
  </cols>
  <sheetData>
    <row r="2" spans="3:7" x14ac:dyDescent="0.3">
      <c r="C2" s="2" t="s">
        <v>157</v>
      </c>
      <c r="G2" s="2" t="s">
        <v>157</v>
      </c>
    </row>
    <row r="3" spans="3:7" x14ac:dyDescent="0.3">
      <c r="C3" s="2" t="s">
        <v>171</v>
      </c>
      <c r="D3" s="2">
        <v>2467</v>
      </c>
      <c r="G3" s="2">
        <v>2016</v>
      </c>
    </row>
    <row r="4" spans="3:7" x14ac:dyDescent="0.3">
      <c r="C4" s="2" t="s">
        <v>172</v>
      </c>
      <c r="D4" s="2">
        <v>2469</v>
      </c>
      <c r="G4" s="2">
        <v>2017</v>
      </c>
    </row>
    <row r="5" spans="3:7" x14ac:dyDescent="0.3">
      <c r="C5" s="2" t="s">
        <v>173</v>
      </c>
      <c r="D5" s="2">
        <v>2470</v>
      </c>
    </row>
    <row r="6" spans="3:7" x14ac:dyDescent="0.3">
      <c r="C6" s="2" t="s">
        <v>281</v>
      </c>
      <c r="D6" s="2">
        <v>2471</v>
      </c>
    </row>
    <row r="7" spans="3:7" x14ac:dyDescent="0.3">
      <c r="C7" s="2" t="s">
        <v>174</v>
      </c>
      <c r="D7" s="2">
        <v>2472</v>
      </c>
    </row>
    <row r="8" spans="3:7" x14ac:dyDescent="0.3">
      <c r="C8" s="2" t="s">
        <v>175</v>
      </c>
      <c r="D8" s="2">
        <v>2473</v>
      </c>
    </row>
    <row r="9" spans="3:7" x14ac:dyDescent="0.3">
      <c r="C9" s="2" t="s">
        <v>176</v>
      </c>
      <c r="D9" s="2">
        <v>2504</v>
      </c>
    </row>
    <row r="10" spans="3:7" x14ac:dyDescent="0.3">
      <c r="C10" s="2" t="s">
        <v>177</v>
      </c>
      <c r="D10" s="2">
        <v>2507</v>
      </c>
    </row>
    <row r="11" spans="3:7" x14ac:dyDescent="0.3">
      <c r="C11" s="2" t="s">
        <v>178</v>
      </c>
      <c r="D11" s="2">
        <v>2509</v>
      </c>
    </row>
    <row r="12" spans="3:7" x14ac:dyDescent="0.3">
      <c r="C12" t="s">
        <v>288</v>
      </c>
      <c r="D12" s="2">
        <v>2535</v>
      </c>
    </row>
    <row r="13" spans="3:7" x14ac:dyDescent="0.3">
      <c r="C13" s="2" t="s">
        <v>179</v>
      </c>
      <c r="D13" s="2">
        <v>2536</v>
      </c>
    </row>
    <row r="14" spans="3:7" x14ac:dyDescent="0.3">
      <c r="C14" s="2" t="s">
        <v>180</v>
      </c>
      <c r="D14" s="2">
        <v>2537</v>
      </c>
    </row>
    <row r="15" spans="3:7" x14ac:dyDescent="0.3">
      <c r="C15" s="2" t="s">
        <v>181</v>
      </c>
      <c r="D15" s="2">
        <v>2609</v>
      </c>
    </row>
    <row r="16" spans="3:7" x14ac:dyDescent="0.3">
      <c r="C16" s="2" t="s">
        <v>182</v>
      </c>
      <c r="D16" s="2">
        <v>2623</v>
      </c>
    </row>
    <row r="17" spans="3:4" x14ac:dyDescent="0.3">
      <c r="C17" s="2" t="s">
        <v>183</v>
      </c>
      <c r="D17" s="2">
        <v>2627</v>
      </c>
    </row>
    <row r="18" spans="3:4" x14ac:dyDescent="0.3">
      <c r="C18" s="2" t="s">
        <v>184</v>
      </c>
      <c r="D18" s="2">
        <v>2629</v>
      </c>
    </row>
    <row r="19" spans="3:4" x14ac:dyDescent="0.3">
      <c r="C19" s="2" t="s">
        <v>185</v>
      </c>
      <c r="D19" s="2">
        <v>2630</v>
      </c>
    </row>
    <row r="20" spans="3:4" x14ac:dyDescent="0.3">
      <c r="C20" s="2" t="s">
        <v>186</v>
      </c>
      <c r="D20" s="2">
        <v>2631</v>
      </c>
    </row>
    <row r="21" spans="3:4" x14ac:dyDescent="0.3">
      <c r="C21" s="2" t="s">
        <v>187</v>
      </c>
      <c r="D21" s="2">
        <v>10056</v>
      </c>
    </row>
    <row r="22" spans="3:4" x14ac:dyDescent="0.3">
      <c r="C22" s="2" t="s">
        <v>188</v>
      </c>
      <c r="D22" s="2">
        <v>10065</v>
      </c>
    </row>
    <row r="23" spans="3:4" x14ac:dyDescent="0.3">
      <c r="C23" s="2" t="s">
        <v>189</v>
      </c>
      <c r="D23" s="2">
        <v>10066</v>
      </c>
    </row>
    <row r="24" spans="3:4" x14ac:dyDescent="0.3">
      <c r="C24" s="2" t="s">
        <v>190</v>
      </c>
      <c r="D24" s="2">
        <v>10108</v>
      </c>
    </row>
    <row r="25" spans="3:4" x14ac:dyDescent="0.3">
      <c r="C25" s="2" t="s">
        <v>287</v>
      </c>
      <c r="D25" s="2">
        <v>10118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3" sqref="B3:B4"/>
    </sheetView>
  </sheetViews>
  <sheetFormatPr defaultRowHeight="14.4" x14ac:dyDescent="0.3"/>
  <sheetData>
    <row r="2" spans="1:2" x14ac:dyDescent="0.3">
      <c r="A2" t="s">
        <v>283</v>
      </c>
    </row>
    <row r="3" spans="1:2" x14ac:dyDescent="0.3">
      <c r="A3" t="s">
        <v>284</v>
      </c>
      <c r="B3" t="s">
        <v>285</v>
      </c>
    </row>
    <row r="4" spans="1:2" x14ac:dyDescent="0.3">
      <c r="B4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Talous_2</vt:lpstr>
      <vt:lpstr>Parametrit</vt:lpstr>
      <vt:lpstr>Taul1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Mari Ketola</cp:lastModifiedBy>
  <dcterms:created xsi:type="dcterms:W3CDTF">2012-03-14T15:48:58Z</dcterms:created>
  <dcterms:modified xsi:type="dcterms:W3CDTF">2018-03-16T07:50:24Z</dcterms:modified>
</cp:coreProperties>
</file>