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rkala\Downloads\"/>
    </mc:Choice>
  </mc:AlternateContent>
  <bookViews>
    <workbookView xWindow="0" yWindow="0" windowWidth="28800" windowHeight="12300"/>
  </bookViews>
  <sheets>
    <sheet name="Budget" sheetId="1" r:id="rId1"/>
    <sheet name="PMs" sheetId="2" r:id="rId2"/>
  </sheets>
  <calcPr calcId="162913"/>
</workbook>
</file>

<file path=xl/calcChain.xml><?xml version="1.0" encoding="utf-8"?>
<calcChain xmlns="http://schemas.openxmlformats.org/spreadsheetml/2006/main">
  <c r="H16" i="1" l="1"/>
  <c r="I16" i="1" s="1"/>
  <c r="H4" i="1" l="1"/>
  <c r="G9" i="2" l="1"/>
  <c r="F9" i="2"/>
  <c r="E9" i="2"/>
  <c r="D9" i="2"/>
  <c r="C9" i="2"/>
  <c r="H8" i="2"/>
  <c r="H7" i="2"/>
  <c r="H6" i="2"/>
  <c r="H5" i="2"/>
  <c r="H4" i="2"/>
  <c r="D14" i="1"/>
  <c r="H14" i="1" s="1"/>
  <c r="D15" i="1"/>
  <c r="E14" i="1"/>
  <c r="H9" i="2"/>
  <c r="E18" i="1"/>
  <c r="F15" i="1"/>
  <c r="F18" i="1" s="1"/>
  <c r="F14" i="1"/>
  <c r="G18" i="1"/>
  <c r="H17" i="1"/>
  <c r="I17" i="1" s="1"/>
  <c r="K17" i="1" s="1"/>
  <c r="H13" i="1"/>
  <c r="I13" i="1" s="1"/>
  <c r="K13" i="1" s="1"/>
  <c r="I14" i="1"/>
  <c r="K14" i="1" s="1"/>
  <c r="H17" i="2"/>
  <c r="H15" i="2"/>
  <c r="C19" i="2"/>
  <c r="H3" i="1"/>
  <c r="I3" i="1" s="1"/>
  <c r="K3" i="1" s="1"/>
  <c r="H16" i="2"/>
  <c r="H18" i="2"/>
  <c r="H14" i="2"/>
  <c r="D19" i="2"/>
  <c r="E19" i="2"/>
  <c r="F19" i="2"/>
  <c r="G19" i="2"/>
  <c r="H19" i="2"/>
  <c r="I4" i="1"/>
  <c r="H5" i="1"/>
  <c r="I5" i="1" s="1"/>
  <c r="K5" i="1" s="1"/>
  <c r="H7" i="1"/>
  <c r="I7" i="1" s="1"/>
  <c r="K7" i="1" s="1"/>
  <c r="G8" i="1"/>
  <c r="F8" i="1"/>
  <c r="E8" i="1"/>
  <c r="D8" i="1"/>
  <c r="H15" i="1" l="1"/>
  <c r="I15" i="1" s="1"/>
  <c r="D18" i="1"/>
  <c r="K4" i="1"/>
  <c r="K8" i="1" s="1"/>
  <c r="I8" i="1"/>
  <c r="H8" i="1"/>
  <c r="K15" i="1" l="1"/>
  <c r="K18" i="1" s="1"/>
  <c r="I18" i="1"/>
  <c r="H18" i="1"/>
</calcChain>
</file>

<file path=xl/sharedStrings.xml><?xml version="1.0" encoding="utf-8"?>
<sst xmlns="http://schemas.openxmlformats.org/spreadsheetml/2006/main" count="66" uniqueCount="27">
  <si>
    <t>ORIGINAL BUDGET</t>
  </si>
  <si>
    <t>Appplicant</t>
  </si>
  <si>
    <t>Applicant Short name</t>
  </si>
  <si>
    <t>Personnel</t>
  </si>
  <si>
    <t>Subcontracting</t>
  </si>
  <si>
    <t>Travel &amp; Subsistence</t>
  </si>
  <si>
    <t>Other costs</t>
  </si>
  <si>
    <t>Indirect costs</t>
  </si>
  <si>
    <t>Total eligible costs</t>
  </si>
  <si>
    <t>Reimbursement rate</t>
  </si>
  <si>
    <t>Requested EU Funding</t>
  </si>
  <si>
    <t>CSC</t>
  </si>
  <si>
    <t>EDUFI</t>
  </si>
  <si>
    <t>UOulu</t>
  </si>
  <si>
    <t>JEC</t>
  </si>
  <si>
    <t>DUO</t>
  </si>
  <si>
    <t>Totals</t>
  </si>
  <si>
    <t>AMENDED BUDGET</t>
  </si>
  <si>
    <t>Summary of effort</t>
  </si>
  <si>
    <t>Part. No.</t>
  </si>
  <si>
    <t>Participant Short name</t>
  </si>
  <si>
    <t>WP1</t>
  </si>
  <si>
    <t>WP 2</t>
  </si>
  <si>
    <t>WP 3</t>
  </si>
  <si>
    <t>WP 4</t>
  </si>
  <si>
    <t>WP 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</si>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</sst>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textRotation="90"/>
    </xf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0" fontId="0" fillId="0" borderId="2" xfId="0" applyBorder="1"/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8" xfId="0" applyBorder="1"/>
    <xf numFmtId="3" fontId="0" fillId="0" borderId="9" xfId="0" applyNumberFormat="1" applyBorder="1"/>
    <xf numFmtId="9" fontId="0" fillId="0" borderId="9" xfId="0" applyNumberFormat="1" applyBorder="1"/>
    <xf numFmtId="3" fontId="0" fillId="0" borderId="10" xfId="0" applyNumberFormat="1" applyBorder="1"/>
    <xf numFmtId="0" fontId="0" fillId="0" borderId="11" xfId="0" applyBorder="1"/>
    <xf numFmtId="0" fontId="0" fillId="0" borderId="12" xfId="0" applyBorder="1" applyAlignment="1">
      <alignment horizontal="center" vertical="center" textRotation="90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 vertical="center" textRotation="90"/>
    </xf>
    <xf numFmtId="3" fontId="0" fillId="0" borderId="8" xfId="0" applyNumberFormat="1" applyBorder="1"/>
    <xf numFmtId="3" fontId="0" fillId="0" borderId="11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/>
    <xf numFmtId="3" fontId="0" fillId="0" borderId="17" xfId="0" applyNumberFormat="1" applyBorder="1"/>
    <xf numFmtId="9" fontId="0" fillId="0" borderId="1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0" fontId="0" fillId="0" borderId="0" xfId="0" applyFont="1"/>
    <xf numFmtId="14" fontId="0" fillId="0" borderId="0" xfId="0" applyNumberFormat="1"/>
    <xf numFmtId="0" fontId="5" fillId="0" borderId="1" xfId="0" applyFont="1" applyBorder="1" applyAlignment="1">
      <alignment vertical="center" wrapText="1"/>
    </xf>
    <xf numFmtId="0" fontId="0" fillId="0" borderId="0" xfId="0" applyBorder="1"/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6" fillId="0" borderId="0" xfId="0" applyFont="1"/>
    <xf numFmtId="3" fontId="0" fillId="0" borderId="10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0" fillId="0" borderId="10" xfId="0" applyNumberFormat="1" applyBorder="1" applyAlignment="1"/>
    <xf numFmtId="3" fontId="0" fillId="0" borderId="16" xfId="0" applyNumberFormat="1" applyBorder="1" applyAlignment="1"/>
    <xf numFmtId="3" fontId="0" fillId="0" borderId="17" xfId="0" applyNumberFormat="1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18"/>
  <sheetViews>
    <sheetView tabSelected="1" view="pageLayout" zoomScaleNormal="115" workbookViewId="0">
      <selection activeCell="M2" sqref="M2"/>
    </sheetView>
  </sheetViews>
  <sheetFormatPr defaultColWidth="9.1796875" defaultRowHeight="14.5" x14ac:dyDescent="0.35"/>
  <cols>
    <col min="1" max="1" width="5.81640625" customWidth="1"/>
    <col min="2" max="2" width="10" customWidth="1"/>
    <col min="3" max="3" width="15.54296875" bestFit="1" customWidth="1"/>
    <col min="4" max="8" width="10" customWidth="1"/>
    <col min="9" max="9" width="12" customWidth="1"/>
    <col min="10" max="10" width="7.453125" customWidth="1"/>
    <col min="11" max="11" width="11.453125" customWidth="1"/>
  </cols>
  <sheetData>
    <row r="1" spans="2:15" ht="15" thickBot="1" x14ac:dyDescent="0.4">
      <c r="B1" s="39" t="s">
        <v>0</v>
      </c>
    </row>
    <row r="2" spans="2:15" ht="113.25" customHeight="1" thickBot="1" x14ac:dyDescent="0.4">
      <c r="B2" s="6" t="s">
        <v>1</v>
      </c>
      <c r="C2" s="14" t="s">
        <v>2</v>
      </c>
      <c r="D2" s="6" t="s">
        <v>3</v>
      </c>
      <c r="E2" s="7" t="s">
        <v>4</v>
      </c>
      <c r="F2" s="7" t="s">
        <v>5</v>
      </c>
      <c r="G2" s="7" t="s">
        <v>6</v>
      </c>
      <c r="H2" s="8" t="s">
        <v>7</v>
      </c>
      <c r="I2" s="17" t="s">
        <v>8</v>
      </c>
      <c r="J2" s="7" t="s">
        <v>9</v>
      </c>
      <c r="K2" s="8" t="s">
        <v>10</v>
      </c>
      <c r="L2" s="1"/>
      <c r="O2" s="1"/>
    </row>
    <row r="3" spans="2:15" ht="15" customHeight="1" x14ac:dyDescent="0.35">
      <c r="B3" s="9">
        <v>1</v>
      </c>
      <c r="C3" s="15" t="s">
        <v>11</v>
      </c>
      <c r="D3" s="18">
        <v>214200</v>
      </c>
      <c r="E3" s="10">
        <v>7000</v>
      </c>
      <c r="F3" s="10">
        <v>50000</v>
      </c>
      <c r="G3" s="10">
        <v>25000</v>
      </c>
      <c r="H3" s="40">
        <f>(D3+E3+F3+G3)*7%</f>
        <v>20734.000000000004</v>
      </c>
      <c r="I3" s="18">
        <f>SUM(D3:H3)</f>
        <v>316934</v>
      </c>
      <c r="J3" s="11">
        <v>0.7</v>
      </c>
      <c r="K3" s="12">
        <f>I3*J3</f>
        <v>221853.8</v>
      </c>
    </row>
    <row r="4" spans="2:15" ht="15" customHeight="1" x14ac:dyDescent="0.35">
      <c r="B4" s="13">
        <v>2</v>
      </c>
      <c r="C4" s="16" t="s">
        <v>12</v>
      </c>
      <c r="D4" s="19">
        <v>518737</v>
      </c>
      <c r="E4" s="3">
        <v>350000</v>
      </c>
      <c r="F4" s="3">
        <v>45000</v>
      </c>
      <c r="G4" s="3">
        <v>30000</v>
      </c>
      <c r="H4" s="41">
        <f>(D4+E4+F4+G4)*7%</f>
        <v>66061.590000000011</v>
      </c>
      <c r="I4" s="19">
        <f t="shared" ref="I4:I7" si="0">SUM(D4:H4)</f>
        <v>1009798.59</v>
      </c>
      <c r="J4" s="23">
        <v>0.7</v>
      </c>
      <c r="K4" s="21">
        <f t="shared" ref="K4:K7" si="1">I4*J4</f>
        <v>706859.01299999992</v>
      </c>
    </row>
    <row r="5" spans="2:15" ht="15" customHeight="1" x14ac:dyDescent="0.35">
      <c r="B5" s="13">
        <v>3</v>
      </c>
      <c r="C5" s="16" t="s">
        <v>13</v>
      </c>
      <c r="D5" s="19">
        <v>87750</v>
      </c>
      <c r="E5" s="3">
        <v>0</v>
      </c>
      <c r="F5" s="3">
        <v>11000</v>
      </c>
      <c r="G5" s="3">
        <v>10000</v>
      </c>
      <c r="H5" s="41">
        <f t="shared" ref="H5:H7" si="2">(D5+E5+F5+G5)*7%</f>
        <v>7612.5000000000009</v>
      </c>
      <c r="I5" s="19">
        <f t="shared" si="0"/>
        <v>116362.5</v>
      </c>
      <c r="J5" s="23">
        <v>0.7</v>
      </c>
      <c r="K5" s="21">
        <f t="shared" si="1"/>
        <v>81453.75</v>
      </c>
    </row>
    <row r="6" spans="2:15" ht="15" customHeight="1" x14ac:dyDescent="0.35">
      <c r="B6" s="13">
        <v>4</v>
      </c>
      <c r="C6" s="16" t="s">
        <v>14</v>
      </c>
      <c r="D6" s="19">
        <v>106500</v>
      </c>
      <c r="E6" s="3">
        <v>0</v>
      </c>
      <c r="F6" s="3">
        <v>45000</v>
      </c>
      <c r="G6" s="3">
        <v>100000</v>
      </c>
      <c r="H6" s="42">
        <v>17605</v>
      </c>
      <c r="I6" s="26">
        <v>269105</v>
      </c>
      <c r="J6" s="23">
        <v>0.7</v>
      </c>
      <c r="K6" s="25">
        <v>188374</v>
      </c>
    </row>
    <row r="7" spans="2:15" ht="15" customHeight="1" thickBot="1" x14ac:dyDescent="0.4">
      <c r="B7" s="13">
        <v>5</v>
      </c>
      <c r="C7" s="16" t="s">
        <v>15</v>
      </c>
      <c r="D7" s="19">
        <v>70000</v>
      </c>
      <c r="E7" s="3">
        <v>10000</v>
      </c>
      <c r="F7" s="3">
        <v>15000</v>
      </c>
      <c r="G7" s="3">
        <v>10000</v>
      </c>
      <c r="H7" s="43">
        <f t="shared" si="2"/>
        <v>7350.0000000000009</v>
      </c>
      <c r="I7" s="24">
        <f t="shared" si="0"/>
        <v>112350</v>
      </c>
      <c r="J7" s="23">
        <v>0.7</v>
      </c>
      <c r="K7" s="22">
        <f t="shared" si="1"/>
        <v>78645</v>
      </c>
    </row>
    <row r="8" spans="2:15" ht="15" customHeight="1" thickBot="1" x14ac:dyDescent="0.4">
      <c r="B8" s="47" t="s">
        <v>16</v>
      </c>
      <c r="C8" s="48"/>
      <c r="D8" s="4">
        <f t="shared" ref="D8:I8" si="3">SUM(D3:D7)</f>
        <v>997187</v>
      </c>
      <c r="E8" s="4">
        <f t="shared" si="3"/>
        <v>367000</v>
      </c>
      <c r="F8" s="4">
        <f t="shared" si="3"/>
        <v>166000</v>
      </c>
      <c r="G8" s="4">
        <f t="shared" si="3"/>
        <v>175000</v>
      </c>
      <c r="H8" s="4">
        <f t="shared" si="3"/>
        <v>119363.09000000001</v>
      </c>
      <c r="I8" s="4">
        <f t="shared" si="3"/>
        <v>1824550.0899999999</v>
      </c>
      <c r="J8" s="5"/>
      <c r="K8" s="20">
        <f>SUM(K3:K7)-1</f>
        <v>1277184.5629999998</v>
      </c>
    </row>
    <row r="10" spans="2:15" x14ac:dyDescent="0.35">
      <c r="G10" s="2"/>
      <c r="I10" s="2"/>
    </row>
    <row r="11" spans="2:15" ht="15" thickBot="1" x14ac:dyDescent="0.4">
      <c r="B11" s="39" t="s">
        <v>17</v>
      </c>
    </row>
    <row r="12" spans="2:15" ht="109" thickBot="1" x14ac:dyDescent="0.4">
      <c r="B12" s="6" t="s">
        <v>1</v>
      </c>
      <c r="C12" s="14" t="s">
        <v>2</v>
      </c>
      <c r="D12" s="6" t="s">
        <v>3</v>
      </c>
      <c r="E12" s="7" t="s">
        <v>4</v>
      </c>
      <c r="F12" s="7" t="s">
        <v>5</v>
      </c>
      <c r="G12" s="7" t="s">
        <v>6</v>
      </c>
      <c r="H12" s="8" t="s">
        <v>7</v>
      </c>
      <c r="I12" s="17" t="s">
        <v>8</v>
      </c>
      <c r="J12" s="7" t="s">
        <v>9</v>
      </c>
      <c r="K12" s="8" t="s">
        <v>10</v>
      </c>
    </row>
    <row r="13" spans="2:15" ht="15" customHeight="1" x14ac:dyDescent="0.35">
      <c r="B13" s="9">
        <v>1</v>
      </c>
      <c r="C13" s="15" t="s">
        <v>11</v>
      </c>
      <c r="D13" s="18">
        <v>214200</v>
      </c>
      <c r="E13" s="10">
        <v>7000</v>
      </c>
      <c r="F13" s="10">
        <v>50000</v>
      </c>
      <c r="G13" s="10">
        <v>25000</v>
      </c>
      <c r="H13" s="44">
        <f>(D13+E13+F13+G13)*7%</f>
        <v>20734.000000000004</v>
      </c>
      <c r="I13" s="18">
        <f>SUM(D13:H13)</f>
        <v>316934</v>
      </c>
      <c r="J13" s="11">
        <v>0.7</v>
      </c>
      <c r="K13" s="12">
        <f>I13*J13</f>
        <v>221853.8</v>
      </c>
    </row>
    <row r="14" spans="2:15" ht="15" customHeight="1" x14ac:dyDescent="0.35">
      <c r="B14" s="13">
        <v>2</v>
      </c>
      <c r="C14" s="16" t="s">
        <v>12</v>
      </c>
      <c r="D14" s="19">
        <f>518738-30000-31254.57</f>
        <v>457483.43</v>
      </c>
      <c r="E14" s="3">
        <f>350000+31254.57</f>
        <v>381254.57</v>
      </c>
      <c r="F14" s="3">
        <f>45000-2000</f>
        <v>43000</v>
      </c>
      <c r="G14" s="3">
        <v>30000</v>
      </c>
      <c r="H14" s="45">
        <f>((D14+E14+F14+G14)*7%)-0.66</f>
        <v>63821</v>
      </c>
      <c r="I14" s="19">
        <f t="shared" ref="I14:I16" si="4">SUM(D14:H14)</f>
        <v>975559</v>
      </c>
      <c r="J14" s="23">
        <v>0.7</v>
      </c>
      <c r="K14" s="21">
        <f>I14*J14</f>
        <v>682891.29999999993</v>
      </c>
    </row>
    <row r="15" spans="2:15" ht="15" customHeight="1" x14ac:dyDescent="0.35">
      <c r="B15" s="13">
        <v>3</v>
      </c>
      <c r="C15" s="16" t="s">
        <v>13</v>
      </c>
      <c r="D15" s="19">
        <f>87750+30000</f>
        <v>117750</v>
      </c>
      <c r="E15" s="3">
        <v>0</v>
      </c>
      <c r="F15" s="3">
        <f>11000+2000</f>
        <v>13000</v>
      </c>
      <c r="G15" s="3">
        <v>10000</v>
      </c>
      <c r="H15" s="45">
        <f>((D15+E15+F15+G15)*7%)-0.5</f>
        <v>9852.0000000000018</v>
      </c>
      <c r="I15" s="19">
        <f t="shared" si="4"/>
        <v>150602</v>
      </c>
      <c r="J15" s="23">
        <v>0.7</v>
      </c>
      <c r="K15" s="21">
        <f>I15*J15-0.4</f>
        <v>105421</v>
      </c>
    </row>
    <row r="16" spans="2:15" ht="15" customHeight="1" x14ac:dyDescent="0.35">
      <c r="B16" s="13">
        <v>4</v>
      </c>
      <c r="C16" s="16" t="s">
        <v>14</v>
      </c>
      <c r="D16" s="19">
        <v>106500</v>
      </c>
      <c r="E16" s="3">
        <v>0</v>
      </c>
      <c r="F16" s="3">
        <v>45000</v>
      </c>
      <c r="G16" s="3">
        <v>100000</v>
      </c>
      <c r="H16" s="45">
        <f>(D16+E16+F16+G16)*7%</f>
        <v>17605</v>
      </c>
      <c r="I16" s="19">
        <f t="shared" si="4"/>
        <v>269105</v>
      </c>
      <c r="J16" s="23">
        <v>0.7</v>
      </c>
      <c r="K16" s="25">
        <v>188374</v>
      </c>
    </row>
    <row r="17" spans="2:11" ht="15" customHeight="1" thickBot="1" x14ac:dyDescent="0.4">
      <c r="B17" s="13">
        <v>5</v>
      </c>
      <c r="C17" s="16" t="s">
        <v>15</v>
      </c>
      <c r="D17" s="19">
        <v>70000</v>
      </c>
      <c r="E17" s="3">
        <v>10000</v>
      </c>
      <c r="F17" s="3">
        <v>15000</v>
      </c>
      <c r="G17" s="3">
        <v>10000</v>
      </c>
      <c r="H17" s="46">
        <f t="shared" ref="H17" si="5">(D17+E17+F17+G17)*7%</f>
        <v>7350.0000000000009</v>
      </c>
      <c r="I17" s="24">
        <f t="shared" ref="I17" si="6">SUM(D17:H17)</f>
        <v>112350</v>
      </c>
      <c r="J17" s="23">
        <v>0.7</v>
      </c>
      <c r="K17" s="22">
        <f t="shared" ref="K17" si="7">I17*J17</f>
        <v>78645</v>
      </c>
    </row>
    <row r="18" spans="2:11" ht="15" customHeight="1" thickBot="1" x14ac:dyDescent="0.4">
      <c r="B18" s="47" t="s">
        <v>16</v>
      </c>
      <c r="C18" s="48"/>
      <c r="D18" s="4">
        <f t="shared" ref="D18:H18" si="8">SUM(D13:D17)</f>
        <v>965933.42999999993</v>
      </c>
      <c r="E18" s="4">
        <f t="shared" si="8"/>
        <v>398254.57</v>
      </c>
      <c r="F18" s="4">
        <f t="shared" si="8"/>
        <v>166000</v>
      </c>
      <c r="G18" s="4">
        <f t="shared" si="8"/>
        <v>175000</v>
      </c>
      <c r="H18" s="4">
        <f t="shared" si="8"/>
        <v>119362</v>
      </c>
      <c r="I18" s="4">
        <f>SUM(I13:I17)</f>
        <v>1824550</v>
      </c>
      <c r="J18" s="5"/>
      <c r="K18" s="20">
        <f>SUM(K13:K17)</f>
        <v>1277185.0999999999</v>
      </c>
    </row>
  </sheetData>
  <mergeCells count="2">
    <mergeCell ref="B8:C8"/>
    <mergeCell ref="B18:C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&amp;LCOMPLEAP&amp;C23/4/2019&amp;RANNEX III_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0"/>
  <sheetViews>
    <sheetView zoomScale="145" zoomScaleNormal="145" workbookViewId="0">
      <selection activeCell="B17" sqref="B17"/>
    </sheetView>
  </sheetViews>
  <sheetFormatPr defaultRowHeight="14.5" x14ac:dyDescent="0.35"/>
  <cols>
    <col min="1" max="1" width="9.1796875" bestFit="1" customWidth="1"/>
    <col min="2" max="2" width="14.26953125" customWidth="1"/>
    <col min="3" max="3" width="11.1796875" customWidth="1"/>
    <col min="8" max="8" width="11.54296875" customWidth="1"/>
  </cols>
  <sheetData>
    <row r="1" spans="1:9" x14ac:dyDescent="0.35">
      <c r="A1" s="39" t="s">
        <v>0</v>
      </c>
    </row>
    <row r="2" spans="1:9" ht="15.5" x14ac:dyDescent="0.35">
      <c r="A2" s="49"/>
      <c r="B2" s="49"/>
      <c r="C2" s="50" t="s">
        <v>18</v>
      </c>
      <c r="D2" s="50"/>
      <c r="E2" s="50"/>
      <c r="F2" s="50"/>
      <c r="G2" s="50"/>
      <c r="H2" s="33"/>
    </row>
    <row r="3" spans="1:9" ht="26" x14ac:dyDescent="0.35">
      <c r="A3" s="35" t="s">
        <v>19</v>
      </c>
      <c r="B3" s="35" t="s">
        <v>20</v>
      </c>
      <c r="C3" s="35" t="s">
        <v>21</v>
      </c>
      <c r="D3" s="35" t="s">
        <v>22</v>
      </c>
      <c r="E3" s="35" t="s">
        <v>23</v>
      </c>
      <c r="F3" s="35" t="s">
        <v>24</v>
      </c>
      <c r="G3" s="35" t="s">
        <v>25</v>
      </c>
      <c r="H3" s="35" t="s">
        <v>26</v>
      </c>
      <c r="I3" s="30"/>
    </row>
    <row r="4" spans="1:9" x14ac:dyDescent="0.35">
      <c r="A4" s="36">
        <v>1</v>
      </c>
      <c r="B4" s="29" t="s">
        <v>11</v>
      </c>
      <c r="C4" s="29">
        <v>18</v>
      </c>
      <c r="D4" s="29">
        <v>9</v>
      </c>
      <c r="E4" s="29">
        <v>3</v>
      </c>
      <c r="F4" s="29">
        <v>3</v>
      </c>
      <c r="G4" s="29">
        <v>3</v>
      </c>
      <c r="H4" s="31">
        <f>SUM(C4:G4)</f>
        <v>36</v>
      </c>
      <c r="I4" s="30"/>
    </row>
    <row r="5" spans="1:9" x14ac:dyDescent="0.35">
      <c r="A5" s="36">
        <v>2</v>
      </c>
      <c r="B5" s="29" t="s">
        <v>12</v>
      </c>
      <c r="C5" s="29">
        <v>4</v>
      </c>
      <c r="D5" s="29">
        <v>20</v>
      </c>
      <c r="E5" s="29">
        <v>40</v>
      </c>
      <c r="F5" s="29">
        <v>12</v>
      </c>
      <c r="G5" s="29">
        <v>3</v>
      </c>
      <c r="H5" s="32">
        <f>SUM(C5:G5)</f>
        <v>79</v>
      </c>
      <c r="I5" s="30"/>
    </row>
    <row r="6" spans="1:9" ht="16.5" customHeight="1" x14ac:dyDescent="0.35">
      <c r="A6" s="36">
        <v>3</v>
      </c>
      <c r="B6" s="29" t="s">
        <v>13</v>
      </c>
      <c r="C6" s="29">
        <v>2</v>
      </c>
      <c r="D6" s="29">
        <v>14</v>
      </c>
      <c r="E6" s="29">
        <v>0</v>
      </c>
      <c r="F6" s="29">
        <v>5</v>
      </c>
      <c r="G6" s="29">
        <v>1.5</v>
      </c>
      <c r="H6" s="31">
        <f>SUM(C6:G6)</f>
        <v>22.5</v>
      </c>
      <c r="I6" s="30"/>
    </row>
    <row r="7" spans="1:9" ht="16.5" customHeight="1" x14ac:dyDescent="0.35">
      <c r="A7" s="36">
        <v>4</v>
      </c>
      <c r="B7" s="29" t="s">
        <v>14</v>
      </c>
      <c r="C7" s="29">
        <v>1</v>
      </c>
      <c r="D7" s="29">
        <v>3</v>
      </c>
      <c r="E7" s="29">
        <v>2</v>
      </c>
      <c r="F7" s="29">
        <v>6</v>
      </c>
      <c r="G7" s="29">
        <v>3</v>
      </c>
      <c r="H7" s="31">
        <f>SUM(C7:G7)</f>
        <v>15</v>
      </c>
      <c r="I7" s="30"/>
    </row>
    <row r="8" spans="1:9" ht="16.5" customHeight="1" x14ac:dyDescent="0.35">
      <c r="A8" s="36">
        <v>5</v>
      </c>
      <c r="B8" s="29" t="s">
        <v>15</v>
      </c>
      <c r="C8" s="29">
        <v>1</v>
      </c>
      <c r="D8" s="29">
        <v>2</v>
      </c>
      <c r="E8" s="29">
        <v>0.25</v>
      </c>
      <c r="F8" s="29">
        <v>1.75</v>
      </c>
      <c r="G8" s="29">
        <v>5</v>
      </c>
      <c r="H8" s="31">
        <f>SUM(C8:G8)</f>
        <v>10</v>
      </c>
      <c r="I8" s="30"/>
    </row>
    <row r="9" spans="1:9" ht="16.5" customHeight="1" x14ac:dyDescent="0.35">
      <c r="A9" s="31" t="s">
        <v>26</v>
      </c>
      <c r="B9" s="38"/>
      <c r="C9" s="31">
        <f>SUM(C4:C8)</f>
        <v>26</v>
      </c>
      <c r="D9" s="31">
        <f t="shared" ref="D9:G9" si="0">SUM(D4:D8)</f>
        <v>48</v>
      </c>
      <c r="E9" s="31">
        <f t="shared" si="0"/>
        <v>45.25</v>
      </c>
      <c r="F9" s="31">
        <f t="shared" si="0"/>
        <v>27.75</v>
      </c>
      <c r="G9" s="31">
        <f t="shared" si="0"/>
        <v>15.5</v>
      </c>
      <c r="H9" s="32">
        <f>SUM(H4:H8)</f>
        <v>162.5</v>
      </c>
      <c r="I9" s="30"/>
    </row>
    <row r="10" spans="1:9" x14ac:dyDescent="0.35">
      <c r="A10" s="28"/>
    </row>
    <row r="11" spans="1:9" x14ac:dyDescent="0.35">
      <c r="A11" s="39" t="s">
        <v>17</v>
      </c>
      <c r="B11" s="27"/>
      <c r="C11" s="27"/>
      <c r="D11" s="27"/>
      <c r="E11" s="27"/>
      <c r="F11" s="27"/>
      <c r="G11" s="27"/>
      <c r="H11" s="27"/>
    </row>
    <row r="12" spans="1:9" ht="15.5" x14ac:dyDescent="0.35">
      <c r="A12" s="52"/>
      <c r="B12" s="52"/>
      <c r="C12" s="51" t="s">
        <v>18</v>
      </c>
      <c r="D12" s="51"/>
      <c r="E12" s="51"/>
      <c r="F12" s="51"/>
      <c r="G12" s="51"/>
      <c r="H12" s="34"/>
      <c r="I12" s="30"/>
    </row>
    <row r="13" spans="1:9" ht="26" x14ac:dyDescent="0.35">
      <c r="A13" s="35" t="s">
        <v>19</v>
      </c>
      <c r="B13" s="35" t="s">
        <v>20</v>
      </c>
      <c r="C13" s="35" t="s">
        <v>21</v>
      </c>
      <c r="D13" s="35" t="s">
        <v>22</v>
      </c>
      <c r="E13" s="35" t="s">
        <v>23</v>
      </c>
      <c r="F13" s="35" t="s">
        <v>24</v>
      </c>
      <c r="G13" s="35" t="s">
        <v>25</v>
      </c>
      <c r="H13" s="35" t="s">
        <v>26</v>
      </c>
      <c r="I13" s="30"/>
    </row>
    <row r="14" spans="1:9" x14ac:dyDescent="0.35">
      <c r="A14" s="36">
        <v>1</v>
      </c>
      <c r="B14" s="29" t="s">
        <v>11</v>
      </c>
      <c r="C14" s="37">
        <v>14</v>
      </c>
      <c r="D14" s="29">
        <v>9</v>
      </c>
      <c r="E14" s="29">
        <v>3</v>
      </c>
      <c r="F14" s="29">
        <v>3</v>
      </c>
      <c r="G14" s="37">
        <v>7</v>
      </c>
      <c r="H14" s="31">
        <f>SUM(C14:G14)</f>
        <v>36</v>
      </c>
      <c r="I14" s="30"/>
    </row>
    <row r="15" spans="1:9" x14ac:dyDescent="0.35">
      <c r="A15" s="36">
        <v>2</v>
      </c>
      <c r="B15" s="29" t="s">
        <v>12</v>
      </c>
      <c r="C15" s="37">
        <v>5.5</v>
      </c>
      <c r="D15" s="37">
        <v>16</v>
      </c>
      <c r="E15" s="37">
        <v>26.5</v>
      </c>
      <c r="F15" s="29">
        <v>12</v>
      </c>
      <c r="G15" s="37">
        <v>7</v>
      </c>
      <c r="H15" s="32">
        <f>SUM(C15:G15)</f>
        <v>67</v>
      </c>
      <c r="I15" s="30"/>
    </row>
    <row r="16" spans="1:9" x14ac:dyDescent="0.35">
      <c r="A16" s="36">
        <v>3</v>
      </c>
      <c r="B16" s="29" t="s">
        <v>13</v>
      </c>
      <c r="C16" s="29">
        <v>2</v>
      </c>
      <c r="D16" s="29">
        <v>14</v>
      </c>
      <c r="E16" s="37">
        <v>6</v>
      </c>
      <c r="F16" s="29">
        <v>5</v>
      </c>
      <c r="G16" s="29">
        <v>1.5</v>
      </c>
      <c r="H16" s="31">
        <f>SUM(C16:G16)</f>
        <v>28.5</v>
      </c>
      <c r="I16" s="30"/>
    </row>
    <row r="17" spans="1:9" x14ac:dyDescent="0.35">
      <c r="A17" s="36">
        <v>4</v>
      </c>
      <c r="B17" s="29" t="s">
        <v>14</v>
      </c>
      <c r="C17" s="29">
        <v>1</v>
      </c>
      <c r="D17" s="29">
        <v>3</v>
      </c>
      <c r="E17" s="29">
        <v>2</v>
      </c>
      <c r="F17" s="29">
        <v>6</v>
      </c>
      <c r="G17" s="29">
        <v>3</v>
      </c>
      <c r="H17" s="31">
        <f>SUM(C17:G17)</f>
        <v>15</v>
      </c>
      <c r="I17" s="30"/>
    </row>
    <row r="18" spans="1:9" x14ac:dyDescent="0.35">
      <c r="A18" s="36">
        <v>5</v>
      </c>
      <c r="B18" s="29" t="s">
        <v>15</v>
      </c>
      <c r="C18" s="29">
        <v>1</v>
      </c>
      <c r="D18" s="29">
        <v>2</v>
      </c>
      <c r="E18" s="29">
        <v>0.25</v>
      </c>
      <c r="F18" s="29">
        <v>1.75</v>
      </c>
      <c r="G18" s="29">
        <v>5</v>
      </c>
      <c r="H18" s="31">
        <f>SUM(C18:G18)</f>
        <v>10</v>
      </c>
      <c r="I18" s="30"/>
    </row>
    <row r="19" spans="1:9" x14ac:dyDescent="0.35">
      <c r="A19" s="31" t="s">
        <v>26</v>
      </c>
      <c r="B19" s="38"/>
      <c r="C19" s="31">
        <f>SUM(C14:C18)</f>
        <v>23.5</v>
      </c>
      <c r="D19" s="31">
        <f t="shared" ref="D19:G19" si="1">SUM(D14:D18)</f>
        <v>44</v>
      </c>
      <c r="E19" s="31">
        <f t="shared" si="1"/>
        <v>37.75</v>
      </c>
      <c r="F19" s="31">
        <f t="shared" si="1"/>
        <v>27.75</v>
      </c>
      <c r="G19" s="31">
        <f t="shared" si="1"/>
        <v>23.5</v>
      </c>
      <c r="H19" s="32">
        <f>SUM(H14:H18)</f>
        <v>156.5</v>
      </c>
      <c r="I19" s="30"/>
    </row>
    <row r="20" spans="1:9" x14ac:dyDescent="0.35">
      <c r="A20" s="30"/>
      <c r="B20" s="30"/>
      <c r="C20" s="30"/>
      <c r="D20" s="30"/>
      <c r="E20" s="30"/>
      <c r="F20" s="30"/>
      <c r="G20" s="30"/>
      <c r="H20" s="30"/>
      <c r="I20" s="30"/>
    </row>
  </sheetData>
  <mergeCells count="4">
    <mergeCell ref="A2:B2"/>
    <mergeCell ref="C2:G2"/>
    <mergeCell ref="C12:G12"/>
    <mergeCell ref="A12:B1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&amp;LCOMPLEAP&amp;C&amp;D&amp;RAnnex  III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6DA63B36287E4A85D0761B4C71F09B" ma:contentTypeVersion="1" ma:contentTypeDescription="Create a new document." ma:contentTypeScope="" ma:versionID="e2fb5399264f232bb05b70df943c72fa">
  <xsd:schema xmlns:xsd="http://www.w3.org/2001/XMLSchema" xmlns:xs="http://www.w3.org/2001/XMLSchema" xmlns:p="http://schemas.microsoft.com/office/2006/metadata/properties" xmlns:ns2="3b18192c-ccaa-494c-8818-09b670da1059" targetNamespace="http://schemas.microsoft.com/office/2006/metadata/properties" ma:root="true" ma:fieldsID="2a0cbe477b239bcc56cdeb934cf22d40" ns2:_="">
    <xsd:import namespace="3b18192c-ccaa-494c-8818-09b670da105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18192c-ccaa-494c-8818-09b670da10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A835C9-44EC-4784-B991-5E6DAA7D36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F5A0B4-11BC-4F04-A2A5-F64BF5CD6D66}">
  <ds:schemaRefs>
    <ds:schemaRef ds:uri="3b18192c-ccaa-494c-8818-09b670da105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B8FB1D-43B1-4D31-9007-3209B4252C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18192c-ccaa-494c-8818-09b670da10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PMs</vt:lpstr>
    </vt:vector>
  </TitlesOfParts>
  <Manager/>
  <Company>European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Judith Zanuttini</dc:creator>
  <cp:keywords/>
  <dc:description/>
  <cp:lastModifiedBy>Anu Märkälä</cp:lastModifiedBy>
  <cp:revision/>
  <dcterms:created xsi:type="dcterms:W3CDTF">2015-06-11T14:21:42Z</dcterms:created>
  <dcterms:modified xsi:type="dcterms:W3CDTF">2019-05-02T07:39:35Z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0x010100C56DA63B36287E4A85D0761B4C71F09B</vt:lpwstr>
  </property>
</Properties>
</file>