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opeda2.csc.fi\winhome\maketola\My Documents\SUORAT\Mallitiedostot_AMK\2018\"/>
    </mc:Choice>
  </mc:AlternateContent>
  <workbookProtection workbookAlgorithmName="SHA-512" workbookHashValue="FTygLo+ljPOA8AIYZXyS5AKuSSzA1wGT9T5IocGn2DgpRBCceepnNR+OSvqxc5yVhSeZR/8Klfv7RJD0kr/xlg==" workbookSaltValue="ONxX0HU03/D3rsyiFv1B9w==" workbookSpinCount="100000" lockStructure="1"/>
  <bookViews>
    <workbookView xWindow="0" yWindow="0" windowWidth="23040" windowHeight="8640"/>
  </bookViews>
  <sheets>
    <sheet name="4 tutkimusmenot" sheetId="1" r:id="rId1"/>
    <sheet name="Parametrit" sheetId="3" state="hidden" r:id="rId2"/>
  </sheets>
  <definedNames>
    <definedName name="Koulutusala">#REF!</definedName>
    <definedName name="Vuosi">#REF!</definedName>
    <definedName name="Yliopistot">#REF!</definedName>
    <definedName name="Yliopsitot">#REF!</definedName>
  </definedNames>
  <calcPr calcId="162913"/>
</workbook>
</file>

<file path=xl/calcChain.xml><?xml version="1.0" encoding="utf-8"?>
<calcChain xmlns="http://schemas.openxmlformats.org/spreadsheetml/2006/main">
  <c r="AI11" i="1" l="1"/>
  <c r="X1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A23" i="1"/>
  <c r="AI23" i="1" s="1"/>
  <c r="A22" i="1"/>
  <c r="AI22" i="1" s="1"/>
  <c r="A21" i="1"/>
  <c r="AI21" i="1" s="1"/>
  <c r="A20" i="1"/>
  <c r="AI20" i="1" s="1"/>
  <c r="A19" i="1"/>
  <c r="AI19" i="1" s="1"/>
  <c r="A18" i="1"/>
  <c r="AI18" i="1" s="1"/>
  <c r="A17" i="1"/>
  <c r="AI17" i="1" s="1"/>
  <c r="A16" i="1"/>
  <c r="AI16" i="1" s="1"/>
  <c r="A15" i="1"/>
  <c r="AI15" i="1" s="1"/>
  <c r="A14" i="1"/>
  <c r="AI14" i="1" s="1"/>
  <c r="A13" i="1"/>
  <c r="AI13" i="1" s="1"/>
  <c r="A12" i="1"/>
  <c r="AI12" i="1" s="1"/>
  <c r="F12" i="1" l="1"/>
  <c r="D12" i="1" s="1"/>
  <c r="F13" i="1"/>
  <c r="D13" i="1" s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AJ13" i="1" l="1"/>
  <c r="AJ14" i="1"/>
  <c r="AJ15" i="1"/>
  <c r="AJ16" i="1"/>
  <c r="AJ17" i="1"/>
  <c r="AJ18" i="1"/>
  <c r="AJ19" i="1"/>
  <c r="AJ20" i="1"/>
  <c r="AJ21" i="1"/>
  <c r="AJ22" i="1"/>
  <c r="AJ23" i="1"/>
  <c r="AJ12" i="1"/>
  <c r="S11" i="1" l="1"/>
  <c r="W11" i="1" l="1"/>
  <c r="AA11" i="1" l="1"/>
  <c r="H11" i="1"/>
  <c r="I11" i="1"/>
  <c r="J11" i="1"/>
  <c r="K11" i="1"/>
  <c r="L11" i="1"/>
  <c r="M11" i="1"/>
  <c r="N11" i="1"/>
  <c r="O11" i="1"/>
  <c r="P11" i="1"/>
  <c r="Q11" i="1"/>
  <c r="R11" i="1"/>
  <c r="T11" i="1"/>
  <c r="U11" i="1"/>
  <c r="V11" i="1"/>
  <c r="Y11" i="1"/>
  <c r="Z11" i="1"/>
  <c r="AB11" i="1"/>
  <c r="AC11" i="1"/>
  <c r="AD11" i="1"/>
  <c r="AE11" i="1"/>
  <c r="AF11" i="1"/>
  <c r="G11" i="1"/>
  <c r="E11" i="1"/>
  <c r="F11" i="1" l="1"/>
  <c r="D11" i="1" s="1"/>
  <c r="AG11" i="1"/>
</calcChain>
</file>

<file path=xl/sharedStrings.xml><?xml version="1.0" encoding="utf-8"?>
<sst xmlns="http://schemas.openxmlformats.org/spreadsheetml/2006/main" count="161" uniqueCount="133">
  <si>
    <t>Tutkimustoiminnan määritelmänä käytetään Tilastokeskuksen määritelmää tutkimuksesta ja siihen verrattavissa olevasta kehittämistyöstä.</t>
  </si>
  <si>
    <t>Määritelmä perustuu OECD:n suosituksiin (Frascati Manual, OECD 2002)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</si>
  <si>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</si>
  <si>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</si>
  <si>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</si>
  <si>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</si>
  <si>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</si>
  <si>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</si>
  <si>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</si>
  <si>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</si>
  <si>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</si>
  <si>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</si>
  <si>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</si>
  <si>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</si>
  <si>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</si>
  <si>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</si>
  <si>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</si>
  <si>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</si>
  <si>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</si>
  <si>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</si>
  <si>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</si>
  <si>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</si>
  <si>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</si>
  <si>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</si>
  <si>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</si>
  <si>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</si>
  <si>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</si>
  <si>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</si>
  <si>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</si>
  <si>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</si>
  <si>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</si>
  <si>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</si>
  <si>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</si>
  <si>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r>
      <rPr>
        <b/>
        <sz val="8"/>
        <rFont val="Arial"/>
        <family val="2"/>
      </rPr>
      <t xml:space="preserve">Tilikauden vuosi </t>
    </r>
    <r>
      <rPr>
        <sz val="8"/>
        <rFont val="Arial"/>
        <family val="2"/>
      </rPr>
      <t>YYYY</t>
    </r>
  </si>
  <si>
    <t>Ulkopuolinen rahoitus yhteensä</t>
  </si>
  <si>
    <t>Suomen Akatemia</t>
  </si>
  <si>
    <t>Muu työ- ja elinkeinoministeriö</t>
  </si>
  <si>
    <t xml:space="preserve">Valtiovarainministeriö </t>
  </si>
  <si>
    <t>Maa- ja metsätalousministeriö</t>
  </si>
  <si>
    <t xml:space="preserve">Kotimaiset yritykset
</t>
  </si>
  <si>
    <t>Ulkomaiset yritykset</t>
  </si>
  <si>
    <t>EAKR- rahoitus</t>
  </si>
  <si>
    <t>ESR-rahoitus</t>
  </si>
  <si>
    <t>Muu EU-rahoitus</t>
  </si>
  <si>
    <t>Muu ulkomainen rahoitus</t>
  </si>
  <si>
    <t>MMM</t>
  </si>
  <si>
    <t>LVM</t>
  </si>
  <si>
    <t>STM</t>
  </si>
  <si>
    <t>-- Valitse --</t>
  </si>
  <si>
    <t xml:space="preserve">Kotimainen ulkopuolinen rahoitus                                                                                                              </t>
  </si>
  <si>
    <t>Ulkomainen ulkopuolinen rahoitus</t>
  </si>
  <si>
    <t>Kunnat ja kuntainliitot</t>
  </si>
  <si>
    <t>Muu julkinen rahoitus</t>
  </si>
  <si>
    <t>Kotimaiset yksityiset rahastot ja säätiöt</t>
  </si>
  <si>
    <t>Ulkomaiset rahastot ja säätiöt</t>
  </si>
  <si>
    <t>Tutkimusmenot yhteensä</t>
  </si>
  <si>
    <t>EU-puiteohjelmarahoitus ja muu laadullisesti kilpailtu EU-rahoitus</t>
  </si>
  <si>
    <t>Kansainväliset järjestöt</t>
  </si>
  <si>
    <t>Oikeusministeriö</t>
  </si>
  <si>
    <t>TIEDONKERUULOMAKE 4: Tutkimusrahoitus rahoituslähteittäin ja koulutusaloittain</t>
  </si>
  <si>
    <t>1 Kasvatusalat</t>
  </si>
  <si>
    <t>Hämeen ammattikorkeakoulu</t>
  </si>
  <si>
    <t>2 Taiteet ja kulttuurialat</t>
  </si>
  <si>
    <t xml:space="preserve">Karelia-ammattikorkeakoulu  </t>
  </si>
  <si>
    <t>3 Humanistiset alat</t>
  </si>
  <si>
    <t>Lahden ammattikorkeakoulu</t>
  </si>
  <si>
    <t>Seinäjoen ammattikorkeakoulu</t>
  </si>
  <si>
    <t>6 Luonnontieteet</t>
  </si>
  <si>
    <t>Kajaanin ammattikorkeakoulu</t>
  </si>
  <si>
    <t>Jyväskylän ammattikorkeakoulu</t>
  </si>
  <si>
    <t>8 Tekniikan alat</t>
  </si>
  <si>
    <t>Satakunnan ammattikorkeakoulu</t>
  </si>
  <si>
    <t>10 Lääketieteet</t>
  </si>
  <si>
    <t xml:space="preserve">Turun ammattikorkeakoulu </t>
  </si>
  <si>
    <t>11 Terveys- ja hyvinvointialat</t>
  </si>
  <si>
    <t>12 Palvelualat</t>
  </si>
  <si>
    <t>Centria-ammattikorkeakoulu</t>
  </si>
  <si>
    <t>Savonia-ammattikorkeakoulu</t>
  </si>
  <si>
    <t>Saimaan ammattikorkeakoulu</t>
  </si>
  <si>
    <t>Diakonia-ammattikorkeakoulu</t>
  </si>
  <si>
    <t xml:space="preserve">Vaasan ammattikorkeakoulu </t>
  </si>
  <si>
    <t>Laurea-ammattikorkeakoulu</t>
  </si>
  <si>
    <t>Tampereen ammattikorkeakoulu</t>
  </si>
  <si>
    <t>Humanistinen ammattikorkeakoulu</t>
  </si>
  <si>
    <t xml:space="preserve">Haaga-Helia ammattikorkeakoulu </t>
  </si>
  <si>
    <t>Metropolia ammattikorkeakoulu</t>
  </si>
  <si>
    <t>Yrkeshögskolan Novia</t>
  </si>
  <si>
    <t>Lapin ammattikorkeakoulu</t>
  </si>
  <si>
    <t>AF</t>
  </si>
  <si>
    <t>Ammattikorkeakoulu</t>
  </si>
  <si>
    <t>Oma rahoitus</t>
  </si>
  <si>
    <t>Ammattikorkeakoulun oma rahoitus</t>
  </si>
  <si>
    <t>Perusrahoitus</t>
  </si>
  <si>
    <t>OKM ohjauksen ala</t>
  </si>
  <si>
    <t>Ohjauksen alat yhteensä</t>
  </si>
  <si>
    <t>Muu OKM</t>
  </si>
  <si>
    <t>Muu TEM</t>
  </si>
  <si>
    <t>UM</t>
  </si>
  <si>
    <t>OM</t>
  </si>
  <si>
    <t>SM</t>
  </si>
  <si>
    <t>PLM</t>
  </si>
  <si>
    <t>VM</t>
  </si>
  <si>
    <t>YM</t>
  </si>
  <si>
    <t>EU-puiteohjelmarahoitus</t>
  </si>
  <si>
    <t>EAKR-rahoitus</t>
  </si>
  <si>
    <t>Tilikausi</t>
  </si>
  <si>
    <t>Tutkimusmenot yhteensa</t>
  </si>
  <si>
    <t>Ulkopuolinen rahoitus yhteensa</t>
  </si>
  <si>
    <t>Kotimaiset yksityiset rahastot ja saatiot</t>
  </si>
  <si>
    <t>Ulkomaiset rahastot ja saatiot</t>
  </si>
  <si>
    <t>Kansainvaliset jarjestot</t>
  </si>
  <si>
    <t>AMK_koodi</t>
  </si>
  <si>
    <t>RIVInro</t>
  </si>
  <si>
    <t>Ohjauksen ala</t>
  </si>
  <si>
    <t>Oulun ammattikorkeakoulu</t>
  </si>
  <si>
    <t>4 Yhteiskunnalliset alat</t>
  </si>
  <si>
    <t>5 Kauppa, hallinto ja oikeustieteet</t>
  </si>
  <si>
    <t>7 Tietojenkäsittely ja tietoliikenne</t>
  </si>
  <si>
    <t>9 Maa- ja metsätalousalat</t>
  </si>
  <si>
    <t>Kotimaiset yritykset</t>
  </si>
  <si>
    <t>Kaakkois-Suomen ammattikorkeakoulu</t>
  </si>
  <si>
    <t>Yrkeshögskolan Arcada</t>
  </si>
  <si>
    <t>Kotimaiset korkeakoulut</t>
  </si>
  <si>
    <t>AG</t>
  </si>
  <si>
    <t>Muu opetus- ja kulttuuriministeriö</t>
  </si>
  <si>
    <t>Ulkoasiainministeriö</t>
  </si>
  <si>
    <t>Puolustusministeriö</t>
  </si>
  <si>
    <t>Sisäministeriö</t>
  </si>
  <si>
    <t>Liikenne- ja viestintäministeriö</t>
  </si>
  <si>
    <t>Sosiaali- ja terveysministeriö</t>
  </si>
  <si>
    <t>Ympäristöministeriö</t>
  </si>
  <si>
    <t>Business Finland</t>
  </si>
  <si>
    <t>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</si>
</sst>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0" fillId="0" borderId="0" xfId="0" applyProtection="1"/>
    <xf numFmtId="0" fontId="0" fillId="0" borderId="15" xfId="0" applyBorder="1" applyProtection="1"/>
    <xf numFmtId="49" fontId="1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3" fillId="0" borderId="9" xfId="0" applyNumberFormat="1" applyFont="1" applyFill="1" applyBorder="1" applyAlignment="1" applyProtection="1">
      <alignment vertical="top" wrapText="1"/>
    </xf>
    <xf numFmtId="49" fontId="3" fillId="0" borderId="16" xfId="0" applyNumberFormat="1" applyFont="1" applyFill="1" applyBorder="1" applyAlignment="1" applyProtection="1">
      <alignment vertical="top" wrapText="1"/>
    </xf>
    <xf numFmtId="49" fontId="3" fillId="0" borderId="11" xfId="0" applyNumberFormat="1" applyFont="1" applyFill="1" applyBorder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vertical="top" wrapText="1"/>
    </xf>
    <xf numFmtId="49" fontId="3" fillId="0" borderId="8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vertical="top" wrapText="1"/>
    </xf>
    <xf numFmtId="49" fontId="3" fillId="0" borderId="14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3" fontId="3" fillId="3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3" fontId="3" fillId="3" borderId="0" xfId="0" applyNumberFormat="1" applyFont="1" applyFill="1" applyAlignment="1" applyProtection="1">
      <alignment horizontal="right"/>
    </xf>
    <xf numFmtId="49" fontId="0" fillId="0" borderId="0" xfId="0" applyNumberFormat="1" applyProtection="1"/>
    <xf numFmtId="49" fontId="8" fillId="0" borderId="0" xfId="0" applyNumberFormat="1" applyFont="1" applyAlignment="1" applyProtection="1">
      <alignment horizontal="left"/>
    </xf>
    <xf numFmtId="0" fontId="0" fillId="0" borderId="0" xfId="0" applyBorder="1" applyProtection="1"/>
    <xf numFmtId="49" fontId="1" fillId="0" borderId="18" xfId="0" applyNumberFormat="1" applyFont="1" applyFill="1" applyBorder="1" applyAlignment="1" applyProtection="1">
      <alignment horizontal="center"/>
    </xf>
    <xf numFmtId="49" fontId="1" fillId="0" borderId="19" xfId="0" applyNumberFormat="1" applyFont="1" applyFill="1" applyBorder="1" applyAlignment="1" applyProtection="1">
      <alignment horizontal="center"/>
    </xf>
    <xf numFmtId="49" fontId="10" fillId="0" borderId="20" xfId="0" applyNumberFormat="1" applyFont="1" applyBorder="1" applyAlignment="1" applyProtection="1">
      <alignment vertical="top" wrapText="1"/>
    </xf>
    <xf numFmtId="49" fontId="11" fillId="6" borderId="2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0" fontId="4" fillId="0" borderId="0" xfId="0" applyFont="1" applyFill="1" applyProtection="1"/>
    <xf numFmtId="1" fontId="0" fillId="0" borderId="0" xfId="0" applyNumberForma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49" fontId="3" fillId="0" borderId="21" xfId="0" applyNumberFormat="1" applyFont="1" applyFill="1" applyBorder="1" applyAlignment="1" applyProtection="1">
      <alignment vertical="top" wrapText="1"/>
    </xf>
    <xf numFmtId="49" fontId="3" fillId="0" borderId="22" xfId="0" applyNumberFormat="1" applyFont="1" applyFill="1" applyBorder="1" applyAlignment="1" applyProtection="1">
      <alignment vertical="top" wrapText="1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/>
    <xf numFmtId="49" fontId="3" fillId="0" borderId="4" xfId="0" applyNumberFormat="1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7" xfId="0" applyFont="1" applyFill="1" applyBorder="1" applyAlignment="1" applyProtection="1"/>
  </cellXfs>
  <cellStyles count="4">
    <cellStyle name="Normaali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zoomScale="80" zoomScaleNormal="80" workbookViewId="0">
      <pane xSplit="3" topLeftCell="D1" activePane="topRight" state="frozen"/>
      <selection pane="topRight"/>
    </sheetView>
  </sheetViews>
  <sheetFormatPr defaultColWidth="9.109375" defaultRowHeight="14.4" x14ac:dyDescent="0.3"/>
  <cols>
    <col min="1" max="1" width="20.33203125" style="6" customWidth="1"/>
    <col min="2" max="2" width="9.109375" style="6"/>
    <col min="3" max="3" width="18.6640625" style="6" customWidth="1"/>
    <col min="4" max="5" width="15" style="6" customWidth="1"/>
    <col min="6" max="6" width="15.33203125" style="6" customWidth="1"/>
    <col min="7" max="7" width="13.88671875" style="6" customWidth="1"/>
    <col min="8" max="8" width="12.33203125" style="6" customWidth="1"/>
    <col min="9" max="9" width="11.44140625" style="6" customWidth="1"/>
    <col min="10" max="10" width="13.33203125" style="6" customWidth="1"/>
    <col min="11" max="25" width="12.44140625" style="6" customWidth="1"/>
    <col min="26" max="26" width="15.33203125" style="6" customWidth="1"/>
    <col min="27" max="32" width="12.44140625" style="6" customWidth="1"/>
    <col min="33" max="33" width="15.6640625" style="30" customWidth="1"/>
    <col min="34" max="34" width="9.109375" style="6"/>
    <col min="35" max="37" width="9.109375" style="6" hidden="1" customWidth="1"/>
    <col min="38" max="16384" width="9.109375" style="6"/>
  </cols>
  <sheetData>
    <row r="1" spans="1:37" x14ac:dyDescent="0.3">
      <c r="A1" s="3" t="s">
        <v>59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</row>
    <row r="2" spans="1:37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</row>
    <row r="3" spans="1:37" x14ac:dyDescent="0.3">
      <c r="A3" s="4" t="s">
        <v>0</v>
      </c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</row>
    <row r="4" spans="1:37" x14ac:dyDescent="0.3">
      <c r="A4" s="4" t="s">
        <v>1</v>
      </c>
      <c r="B4" s="2"/>
      <c r="C4" s="2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37" x14ac:dyDescent="0.3">
      <c r="A5" s="4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</row>
    <row r="6" spans="1:37" x14ac:dyDescent="0.3">
      <c r="A6" s="4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Z6" s="7"/>
      <c r="AA6" s="7"/>
      <c r="AB6" s="7"/>
      <c r="AC6" s="7"/>
      <c r="AD6" s="7"/>
      <c r="AE6" s="7"/>
      <c r="AF6" s="32"/>
    </row>
    <row r="7" spans="1:37" ht="15" thickBot="1" x14ac:dyDescent="0.35">
      <c r="A7" s="8" t="s">
        <v>2</v>
      </c>
      <c r="B7" s="9" t="s">
        <v>3</v>
      </c>
      <c r="C7" s="10" t="s">
        <v>4</v>
      </c>
      <c r="D7" s="10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11" t="s">
        <v>20</v>
      </c>
      <c r="T7" s="9" t="s">
        <v>21</v>
      </c>
      <c r="U7" s="9" t="s">
        <v>22</v>
      </c>
      <c r="V7" s="9" t="s">
        <v>23</v>
      </c>
      <c r="W7" s="9" t="s">
        <v>24</v>
      </c>
      <c r="X7" s="9" t="s">
        <v>25</v>
      </c>
      <c r="Y7" s="11" t="s">
        <v>26</v>
      </c>
      <c r="Z7" s="12" t="s">
        <v>27</v>
      </c>
      <c r="AA7" s="12" t="s">
        <v>28</v>
      </c>
      <c r="AB7" s="12" t="s">
        <v>29</v>
      </c>
      <c r="AC7" s="12" t="s">
        <v>30</v>
      </c>
      <c r="AD7" s="12" t="s">
        <v>31</v>
      </c>
      <c r="AE7" s="12" t="s">
        <v>32</v>
      </c>
      <c r="AF7" s="33" t="s">
        <v>88</v>
      </c>
      <c r="AG7" s="34" t="s">
        <v>123</v>
      </c>
    </row>
    <row r="8" spans="1:37" ht="15" thickBot="1" x14ac:dyDescent="0.35">
      <c r="A8" s="52" t="s">
        <v>89</v>
      </c>
      <c r="B8" s="52" t="s">
        <v>33</v>
      </c>
      <c r="C8" s="54" t="s">
        <v>93</v>
      </c>
      <c r="D8" s="50" t="s">
        <v>55</v>
      </c>
      <c r="E8" s="50" t="s">
        <v>92</v>
      </c>
      <c r="F8" s="50" t="s">
        <v>34</v>
      </c>
      <c r="G8" s="56" t="s">
        <v>49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47" t="s">
        <v>50</v>
      </c>
      <c r="Z8" s="48"/>
      <c r="AA8" s="48"/>
      <c r="AB8" s="48"/>
      <c r="AC8" s="48"/>
      <c r="AD8" s="48"/>
      <c r="AE8" s="48"/>
      <c r="AF8" s="49"/>
      <c r="AG8" s="36" t="s">
        <v>90</v>
      </c>
    </row>
    <row r="9" spans="1:37" ht="41.4" thickBot="1" x14ac:dyDescent="0.35">
      <c r="A9" s="53"/>
      <c r="B9" s="53"/>
      <c r="C9" s="55"/>
      <c r="D9" s="51"/>
      <c r="E9" s="53"/>
      <c r="F9" s="51"/>
      <c r="G9" s="13" t="s">
        <v>35</v>
      </c>
      <c r="H9" s="14" t="s">
        <v>124</v>
      </c>
      <c r="I9" s="14" t="s">
        <v>131</v>
      </c>
      <c r="J9" s="14" t="s">
        <v>36</v>
      </c>
      <c r="K9" s="15" t="s">
        <v>125</v>
      </c>
      <c r="L9" s="14" t="s">
        <v>58</v>
      </c>
      <c r="M9" s="16" t="s">
        <v>127</v>
      </c>
      <c r="N9" s="14" t="s">
        <v>126</v>
      </c>
      <c r="O9" s="15" t="s">
        <v>37</v>
      </c>
      <c r="P9" s="14" t="s">
        <v>38</v>
      </c>
      <c r="Q9" s="14" t="s">
        <v>128</v>
      </c>
      <c r="R9" s="15" t="s">
        <v>129</v>
      </c>
      <c r="S9" s="14" t="s">
        <v>130</v>
      </c>
      <c r="T9" s="14" t="s">
        <v>51</v>
      </c>
      <c r="U9" s="17" t="s">
        <v>52</v>
      </c>
      <c r="V9" s="14" t="s">
        <v>53</v>
      </c>
      <c r="W9" s="18" t="s">
        <v>39</v>
      </c>
      <c r="X9" s="45" t="s">
        <v>122</v>
      </c>
      <c r="Y9" s="46" t="s">
        <v>40</v>
      </c>
      <c r="Z9" s="20" t="s">
        <v>56</v>
      </c>
      <c r="AA9" s="20" t="s">
        <v>41</v>
      </c>
      <c r="AB9" s="19" t="s">
        <v>42</v>
      </c>
      <c r="AC9" s="20" t="s">
        <v>43</v>
      </c>
      <c r="AD9" s="16" t="s">
        <v>54</v>
      </c>
      <c r="AE9" s="16" t="s">
        <v>57</v>
      </c>
      <c r="AF9" s="18" t="s">
        <v>44</v>
      </c>
      <c r="AG9" s="35" t="s">
        <v>91</v>
      </c>
    </row>
    <row r="10" spans="1:37" hidden="1" x14ac:dyDescent="0.3">
      <c r="A10" s="21" t="s">
        <v>89</v>
      </c>
      <c r="B10" s="21" t="s">
        <v>105</v>
      </c>
      <c r="C10" s="22" t="s">
        <v>93</v>
      </c>
      <c r="D10" s="23" t="s">
        <v>106</v>
      </c>
      <c r="E10" s="23" t="s">
        <v>92</v>
      </c>
      <c r="F10" s="23" t="s">
        <v>107</v>
      </c>
      <c r="G10" s="21" t="s">
        <v>35</v>
      </c>
      <c r="H10" s="21" t="s">
        <v>95</v>
      </c>
      <c r="I10" s="21" t="s">
        <v>132</v>
      </c>
      <c r="J10" s="21" t="s">
        <v>96</v>
      </c>
      <c r="K10" s="21" t="s">
        <v>97</v>
      </c>
      <c r="L10" s="21" t="s">
        <v>98</v>
      </c>
      <c r="M10" s="21" t="s">
        <v>99</v>
      </c>
      <c r="N10" s="21" t="s">
        <v>100</v>
      </c>
      <c r="O10" s="21" t="s">
        <v>101</v>
      </c>
      <c r="P10" s="21" t="s">
        <v>45</v>
      </c>
      <c r="Q10" s="21" t="s">
        <v>46</v>
      </c>
      <c r="R10" s="21" t="s">
        <v>47</v>
      </c>
      <c r="S10" s="21" t="s">
        <v>102</v>
      </c>
      <c r="T10" s="21" t="s">
        <v>51</v>
      </c>
      <c r="U10" s="21" t="s">
        <v>52</v>
      </c>
      <c r="V10" s="21" t="s">
        <v>108</v>
      </c>
      <c r="W10" s="37" t="s">
        <v>119</v>
      </c>
      <c r="X10" s="21" t="s">
        <v>122</v>
      </c>
      <c r="Y10" s="21" t="s">
        <v>40</v>
      </c>
      <c r="Z10" s="21" t="s">
        <v>103</v>
      </c>
      <c r="AA10" s="21" t="s">
        <v>104</v>
      </c>
      <c r="AB10" s="21" t="s">
        <v>42</v>
      </c>
      <c r="AC10" s="21" t="s">
        <v>43</v>
      </c>
      <c r="AD10" s="21" t="s">
        <v>109</v>
      </c>
      <c r="AE10" s="21" t="s">
        <v>110</v>
      </c>
      <c r="AF10" s="24" t="s">
        <v>44</v>
      </c>
      <c r="AG10" s="31" t="s">
        <v>91</v>
      </c>
      <c r="AI10" s="38" t="s">
        <v>111</v>
      </c>
      <c r="AJ10" s="6" t="s">
        <v>113</v>
      </c>
      <c r="AK10" s="6" t="s">
        <v>112</v>
      </c>
    </row>
    <row r="11" spans="1:37" x14ac:dyDescent="0.3">
      <c r="A11" s="42" t="s">
        <v>48</v>
      </c>
      <c r="B11" s="43" t="s">
        <v>48</v>
      </c>
      <c r="C11" s="40" t="s">
        <v>94</v>
      </c>
      <c r="D11" s="25">
        <f>E11+F11+AG11</f>
        <v>0</v>
      </c>
      <c r="E11" s="25">
        <f>SUM(E12:E23)</f>
        <v>0</v>
      </c>
      <c r="F11" s="25">
        <f>SUM(G11:AF11)</f>
        <v>0</v>
      </c>
      <c r="G11" s="29">
        <f t="shared" ref="G11:AG11" si="0">SUM(G12:G23)</f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29">
        <f>SUM(X12:X23)</f>
        <v>0</v>
      </c>
      <c r="Y11" s="29">
        <f t="shared" si="0"/>
        <v>0</v>
      </c>
      <c r="Z11" s="29">
        <f t="shared" si="0"/>
        <v>0</v>
      </c>
      <c r="AA11" s="29">
        <f t="shared" si="0"/>
        <v>0</v>
      </c>
      <c r="AB11" s="29">
        <f t="shared" si="0"/>
        <v>0</v>
      </c>
      <c r="AC11" s="29">
        <f t="shared" si="0"/>
        <v>0</v>
      </c>
      <c r="AD11" s="29">
        <f t="shared" si="0"/>
        <v>0</v>
      </c>
      <c r="AE11" s="29">
        <f t="shared" si="0"/>
        <v>0</v>
      </c>
      <c r="AF11" s="29">
        <f t="shared" si="0"/>
        <v>0</v>
      </c>
      <c r="AG11" s="29">
        <f t="shared" si="0"/>
        <v>0</v>
      </c>
      <c r="AI11" s="6">
        <f>VLOOKUP(A11,Parametrit!$F$2:$G$25,2,FALSE)</f>
        <v>0</v>
      </c>
      <c r="AK11" s="6">
        <v>1</v>
      </c>
    </row>
    <row r="12" spans="1:37" x14ac:dyDescent="0.3">
      <c r="A12" s="39" t="str">
        <f t="shared" ref="A12:A23" si="1">IF($C12="-- Valitse --","-- Valitse --",$A$11)</f>
        <v>-- Valitse --</v>
      </c>
      <c r="B12" s="39" t="str">
        <f t="shared" ref="B12:B23" si="2">IF($C12="-- Valitse --","-- Valitse --",$B$11)</f>
        <v>-- Valitse --</v>
      </c>
      <c r="C12" s="44" t="s">
        <v>48</v>
      </c>
      <c r="D12" s="25">
        <f t="shared" ref="D12:D23" si="3">E12+F12+AG12</f>
        <v>0</v>
      </c>
      <c r="E12" s="26"/>
      <c r="F12" s="25">
        <f t="shared" ref="F12:F23" si="4">SUM(G12:AF12)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41"/>
      <c r="AI12" s="6">
        <f>VLOOKUP(A12,Parametrit!$F$2:$G$25,2,FALSE)</f>
        <v>0</v>
      </c>
      <c r="AJ12" s="6">
        <f>VLOOKUP(C12,Parametrit!$A$2:$B$14,2,FALSE)</f>
        <v>0</v>
      </c>
      <c r="AK12" s="6">
        <v>2</v>
      </c>
    </row>
    <row r="13" spans="1:37" x14ac:dyDescent="0.3">
      <c r="A13" s="39" t="str">
        <f t="shared" si="1"/>
        <v>-- Valitse --</v>
      </c>
      <c r="B13" s="39" t="str">
        <f t="shared" si="2"/>
        <v>-- Valitse --</v>
      </c>
      <c r="C13" s="44" t="s">
        <v>48</v>
      </c>
      <c r="D13" s="25">
        <f t="shared" si="3"/>
        <v>0</v>
      </c>
      <c r="E13" s="26"/>
      <c r="F13" s="25">
        <f t="shared" si="4"/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6"/>
      <c r="R13" s="26"/>
      <c r="S13" s="26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41"/>
      <c r="AI13" s="6">
        <f>VLOOKUP(A13,Parametrit!$F$2:$G$25,2,FALSE)</f>
        <v>0</v>
      </c>
      <c r="AJ13" s="6">
        <f>VLOOKUP(C13,Parametrit!$A$2:$B$14,2,FALSE)</f>
        <v>0</v>
      </c>
      <c r="AK13" s="6">
        <v>3</v>
      </c>
    </row>
    <row r="14" spans="1:37" x14ac:dyDescent="0.3">
      <c r="A14" s="39" t="str">
        <f t="shared" si="1"/>
        <v>-- Valitse --</v>
      </c>
      <c r="B14" s="39" t="str">
        <f t="shared" si="2"/>
        <v>-- Valitse --</v>
      </c>
      <c r="C14" s="44" t="s">
        <v>48</v>
      </c>
      <c r="D14" s="25">
        <f t="shared" si="3"/>
        <v>0</v>
      </c>
      <c r="E14" s="26"/>
      <c r="F14" s="25">
        <f t="shared" si="4"/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6"/>
      <c r="R14" s="26"/>
      <c r="S14" s="26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41"/>
      <c r="AI14" s="6">
        <f>VLOOKUP(A14,Parametrit!$F$2:$G$25,2,FALSE)</f>
        <v>0</v>
      </c>
      <c r="AJ14" s="6">
        <f>VLOOKUP(C14,Parametrit!$A$2:$B$14,2,FALSE)</f>
        <v>0</v>
      </c>
      <c r="AK14" s="6">
        <v>4</v>
      </c>
    </row>
    <row r="15" spans="1:37" x14ac:dyDescent="0.3">
      <c r="A15" s="39" t="str">
        <f t="shared" si="1"/>
        <v>-- Valitse --</v>
      </c>
      <c r="B15" s="39" t="str">
        <f t="shared" si="2"/>
        <v>-- Valitse --</v>
      </c>
      <c r="C15" s="44" t="s">
        <v>48</v>
      </c>
      <c r="D15" s="25">
        <f t="shared" si="3"/>
        <v>0</v>
      </c>
      <c r="E15" s="26"/>
      <c r="F15" s="25">
        <f t="shared" si="4"/>
        <v>0</v>
      </c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6"/>
      <c r="R15" s="26"/>
      <c r="S15" s="26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41"/>
      <c r="AI15" s="6">
        <f>VLOOKUP(A15,Parametrit!$F$2:$G$25,2,FALSE)</f>
        <v>0</v>
      </c>
      <c r="AJ15" s="6">
        <f>VLOOKUP(C15,Parametrit!$A$2:$B$14,2,FALSE)</f>
        <v>0</v>
      </c>
      <c r="AK15" s="6">
        <v>5</v>
      </c>
    </row>
    <row r="16" spans="1:37" x14ac:dyDescent="0.3">
      <c r="A16" s="39" t="str">
        <f t="shared" si="1"/>
        <v>-- Valitse --</v>
      </c>
      <c r="B16" s="39" t="str">
        <f t="shared" si="2"/>
        <v>-- Valitse --</v>
      </c>
      <c r="C16" s="44" t="s">
        <v>48</v>
      </c>
      <c r="D16" s="25">
        <f t="shared" si="3"/>
        <v>0</v>
      </c>
      <c r="E16" s="26"/>
      <c r="F16" s="25">
        <f t="shared" si="4"/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6"/>
      <c r="R16" s="26"/>
      <c r="S16" s="26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41"/>
      <c r="AI16" s="6">
        <f>VLOOKUP(A16,Parametrit!$F$2:$G$25,2,FALSE)</f>
        <v>0</v>
      </c>
      <c r="AJ16" s="6">
        <f>VLOOKUP(C16,Parametrit!$A$2:$B$14,2,FALSE)</f>
        <v>0</v>
      </c>
      <c r="AK16" s="6">
        <v>6</v>
      </c>
    </row>
    <row r="17" spans="1:37" x14ac:dyDescent="0.3">
      <c r="A17" s="39" t="str">
        <f t="shared" si="1"/>
        <v>-- Valitse --</v>
      </c>
      <c r="B17" s="39" t="str">
        <f t="shared" si="2"/>
        <v>-- Valitse --</v>
      </c>
      <c r="C17" s="44" t="s">
        <v>48</v>
      </c>
      <c r="D17" s="25">
        <f t="shared" si="3"/>
        <v>0</v>
      </c>
      <c r="E17" s="26"/>
      <c r="F17" s="25">
        <f t="shared" si="4"/>
        <v>0</v>
      </c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6"/>
      <c r="R17" s="26"/>
      <c r="S17" s="2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41"/>
      <c r="AI17" s="6">
        <f>VLOOKUP(A17,Parametrit!$F$2:$G$25,2,FALSE)</f>
        <v>0</v>
      </c>
      <c r="AJ17" s="6">
        <f>VLOOKUP(C17,Parametrit!$A$2:$B$14,2,FALSE)</f>
        <v>0</v>
      </c>
      <c r="AK17" s="6">
        <v>7</v>
      </c>
    </row>
    <row r="18" spans="1:37" x14ac:dyDescent="0.3">
      <c r="A18" s="39" t="str">
        <f t="shared" si="1"/>
        <v>-- Valitse --</v>
      </c>
      <c r="B18" s="39" t="str">
        <f t="shared" si="2"/>
        <v>-- Valitse --</v>
      </c>
      <c r="C18" s="44" t="s">
        <v>48</v>
      </c>
      <c r="D18" s="25">
        <f t="shared" si="3"/>
        <v>0</v>
      </c>
      <c r="E18" s="26"/>
      <c r="F18" s="25">
        <f t="shared" si="4"/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6"/>
      <c r="R18" s="26"/>
      <c r="S18" s="26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41"/>
      <c r="AI18" s="6">
        <f>VLOOKUP(A18,Parametrit!$F$2:$G$25,2,FALSE)</f>
        <v>0</v>
      </c>
      <c r="AJ18" s="6">
        <f>VLOOKUP(C18,Parametrit!$A$2:$B$14,2,FALSE)</f>
        <v>0</v>
      </c>
      <c r="AK18" s="6">
        <v>8</v>
      </c>
    </row>
    <row r="19" spans="1:37" x14ac:dyDescent="0.3">
      <c r="A19" s="39" t="str">
        <f t="shared" si="1"/>
        <v>-- Valitse --</v>
      </c>
      <c r="B19" s="39" t="str">
        <f t="shared" si="2"/>
        <v>-- Valitse --</v>
      </c>
      <c r="C19" s="44" t="s">
        <v>48</v>
      </c>
      <c r="D19" s="25">
        <f t="shared" si="3"/>
        <v>0</v>
      </c>
      <c r="E19" s="26"/>
      <c r="F19" s="25">
        <f t="shared" si="4"/>
        <v>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41"/>
      <c r="AI19" s="6">
        <f>VLOOKUP(A19,Parametrit!$F$2:$G$25,2,FALSE)</f>
        <v>0</v>
      </c>
      <c r="AJ19" s="6">
        <f>VLOOKUP(C19,Parametrit!$A$2:$B$14,2,FALSE)</f>
        <v>0</v>
      </c>
      <c r="AK19" s="6">
        <v>9</v>
      </c>
    </row>
    <row r="20" spans="1:37" x14ac:dyDescent="0.3">
      <c r="A20" s="39" t="str">
        <f t="shared" si="1"/>
        <v>-- Valitse --</v>
      </c>
      <c r="B20" s="39" t="str">
        <f t="shared" si="2"/>
        <v>-- Valitse --</v>
      </c>
      <c r="C20" s="44" t="s">
        <v>48</v>
      </c>
      <c r="D20" s="25">
        <f t="shared" si="3"/>
        <v>0</v>
      </c>
      <c r="E20" s="26"/>
      <c r="F20" s="25">
        <f t="shared" si="4"/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41"/>
      <c r="AI20" s="6">
        <f>VLOOKUP(A20,Parametrit!$F$2:$G$25,2,FALSE)</f>
        <v>0</v>
      </c>
      <c r="AJ20" s="6">
        <f>VLOOKUP(C20,Parametrit!$A$2:$B$14,2,FALSE)</f>
        <v>0</v>
      </c>
      <c r="AK20" s="6">
        <v>10</v>
      </c>
    </row>
    <row r="21" spans="1:37" x14ac:dyDescent="0.3">
      <c r="A21" s="39" t="str">
        <f t="shared" si="1"/>
        <v>-- Valitse --</v>
      </c>
      <c r="B21" s="39" t="str">
        <f t="shared" si="2"/>
        <v>-- Valitse --</v>
      </c>
      <c r="C21" s="44" t="s">
        <v>48</v>
      </c>
      <c r="D21" s="25">
        <f t="shared" si="3"/>
        <v>0</v>
      </c>
      <c r="E21" s="28"/>
      <c r="F21" s="25">
        <f t="shared" si="4"/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6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41"/>
      <c r="AI21" s="6">
        <f>VLOOKUP(A21,Parametrit!$F$2:$G$25,2,FALSE)</f>
        <v>0</v>
      </c>
      <c r="AJ21" s="6">
        <f>VLOOKUP(C21,Parametrit!$A$2:$B$14,2,FALSE)</f>
        <v>0</v>
      </c>
      <c r="AK21" s="6">
        <v>11</v>
      </c>
    </row>
    <row r="22" spans="1:37" x14ac:dyDescent="0.3">
      <c r="A22" s="39" t="str">
        <f t="shared" si="1"/>
        <v>-- Valitse --</v>
      </c>
      <c r="B22" s="39" t="str">
        <f t="shared" si="2"/>
        <v>-- Valitse --</v>
      </c>
      <c r="C22" s="44" t="s">
        <v>48</v>
      </c>
      <c r="D22" s="25">
        <f t="shared" si="3"/>
        <v>0</v>
      </c>
      <c r="E22" s="28"/>
      <c r="F22" s="25">
        <f t="shared" si="4"/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6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41"/>
      <c r="AI22" s="6">
        <f>VLOOKUP(A22,Parametrit!$F$2:$G$25,2,FALSE)</f>
        <v>0</v>
      </c>
      <c r="AJ22" s="6">
        <f>VLOOKUP(C22,Parametrit!$A$2:$B$14,2,FALSE)</f>
        <v>0</v>
      </c>
      <c r="AK22" s="6">
        <v>12</v>
      </c>
    </row>
    <row r="23" spans="1:37" x14ac:dyDescent="0.3">
      <c r="A23" s="39" t="str">
        <f t="shared" si="1"/>
        <v>-- Valitse --</v>
      </c>
      <c r="B23" s="39" t="str">
        <f t="shared" si="2"/>
        <v>-- Valitse --</v>
      </c>
      <c r="C23" s="44" t="s">
        <v>48</v>
      </c>
      <c r="D23" s="25">
        <f t="shared" si="3"/>
        <v>0</v>
      </c>
      <c r="E23" s="28"/>
      <c r="F23" s="25">
        <f t="shared" si="4"/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1"/>
      <c r="AI23" s="6">
        <f>VLOOKUP(A23,Parametrit!$F$2:$G$25,2,FALSE)</f>
        <v>0</v>
      </c>
      <c r="AJ23" s="6">
        <f>VLOOKUP(C23,Parametrit!$A$2:$B$14,2,FALSE)</f>
        <v>0</v>
      </c>
      <c r="AK23" s="6">
        <v>13</v>
      </c>
    </row>
  </sheetData>
  <sheetProtection algorithmName="SHA-512" hashValue="rn/emZN1KTZab2qo3ycZClzwKXvI5Ag8SkIYH9nS/IdqPF29kINU8i1Bwk5hDfwm2fbpFNeSzH2fMeTDr39VsQ==" saltValue="ptV/HhxIkOfXYts6lfhN/A==" spinCount="100000" sheet="1" objects="1" scenarios="1"/>
  <mergeCells count="8">
    <mergeCell ref="Y8:AF8"/>
    <mergeCell ref="F8:F9"/>
    <mergeCell ref="A8:A9"/>
    <mergeCell ref="B8:B9"/>
    <mergeCell ref="C8:C9"/>
    <mergeCell ref="D8:D9"/>
    <mergeCell ref="E8:E9"/>
    <mergeCell ref="G8:X8"/>
  </mergeCells>
  <dataValidations count="1">
    <dataValidation type="whole" allowBlank="1" showInputMessage="1" showErrorMessage="1" sqref="E11:E23 AG11 G11:AF23">
      <formula1>-9999999999999990000</formula1>
      <formula2>99999999999999900000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Parametrit!$J$2:$J$3</xm:f>
          </x14:formula1>
          <xm:sqref>B11</xm:sqref>
        </x14:dataValidation>
        <x14:dataValidation type="list" allowBlank="1" showInputMessage="1" showErrorMessage="1">
          <x14:formula1>
            <xm:f>Parametrit!$A$2:$A$14</xm:f>
          </x14:formula1>
          <xm:sqref>C12:C23</xm:sqref>
        </x14:dataValidation>
        <x14:dataValidation type="list" allowBlank="1" showInputMessage="1" showErrorMessage="1">
          <x14:formula1>
            <xm:f>Parametrit!$F$2:$F$25</xm:f>
          </x14:formula1>
          <xm:sqref>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workbookViewId="0">
      <selection activeCell="J3" sqref="J3"/>
    </sheetView>
  </sheetViews>
  <sheetFormatPr defaultRowHeight="14.4" x14ac:dyDescent="0.3"/>
  <cols>
    <col min="1" max="1" width="23.88671875" style="1" customWidth="1"/>
    <col min="2" max="5" width="9.109375" style="1"/>
    <col min="6" max="6" width="34.44140625" style="1" customWidth="1"/>
    <col min="7" max="11" width="9.109375" style="1"/>
  </cols>
  <sheetData>
    <row r="2" spans="1:10" customFormat="1" x14ac:dyDescent="0.3">
      <c r="A2" s="1" t="s">
        <v>48</v>
      </c>
      <c r="B2" s="1"/>
      <c r="C2" s="1"/>
      <c r="D2" s="1"/>
      <c r="E2" s="1"/>
      <c r="F2" s="1" t="s">
        <v>48</v>
      </c>
      <c r="G2" s="1"/>
      <c r="H2" s="1"/>
      <c r="I2" s="1"/>
      <c r="J2" s="1" t="s">
        <v>48</v>
      </c>
    </row>
    <row r="3" spans="1:10" customFormat="1" x14ac:dyDescent="0.3">
      <c r="A3" s="1" t="s">
        <v>60</v>
      </c>
      <c r="B3" s="1">
        <v>1</v>
      </c>
      <c r="C3" s="1"/>
      <c r="D3" s="1"/>
      <c r="E3" s="1"/>
      <c r="F3" s="1" t="s">
        <v>61</v>
      </c>
      <c r="G3" s="1">
        <v>2467</v>
      </c>
      <c r="H3" s="1"/>
      <c r="I3" s="1"/>
      <c r="J3" s="1">
        <v>2018</v>
      </c>
    </row>
    <row r="4" spans="1:10" customFormat="1" x14ac:dyDescent="0.3">
      <c r="A4" s="1" t="s">
        <v>62</v>
      </c>
      <c r="B4" s="1">
        <v>2</v>
      </c>
      <c r="C4" s="1"/>
      <c r="D4" s="1"/>
      <c r="E4" s="1"/>
      <c r="F4" s="1" t="s">
        <v>63</v>
      </c>
      <c r="G4" s="1">
        <v>2469</v>
      </c>
      <c r="H4" s="1"/>
      <c r="I4" s="1"/>
      <c r="J4" s="1"/>
    </row>
    <row r="5" spans="1:10" customFormat="1" x14ac:dyDescent="0.3">
      <c r="A5" s="1" t="s">
        <v>64</v>
      </c>
      <c r="B5" s="1">
        <v>3</v>
      </c>
      <c r="C5" s="1"/>
      <c r="D5" s="1"/>
      <c r="E5" s="1"/>
      <c r="F5" s="1" t="s">
        <v>65</v>
      </c>
      <c r="G5" s="1">
        <v>2470</v>
      </c>
      <c r="H5" s="1"/>
      <c r="I5" s="1"/>
      <c r="J5" s="1"/>
    </row>
    <row r="6" spans="1:10" customFormat="1" x14ac:dyDescent="0.3">
      <c r="A6" s="1" t="s">
        <v>115</v>
      </c>
      <c r="B6" s="1">
        <v>4</v>
      </c>
      <c r="C6" s="1"/>
      <c r="D6" s="1"/>
      <c r="E6" s="1"/>
      <c r="F6" s="1" t="s">
        <v>114</v>
      </c>
      <c r="G6" s="1">
        <v>2471</v>
      </c>
      <c r="H6" s="1"/>
      <c r="I6" s="1"/>
      <c r="J6" s="1"/>
    </row>
    <row r="7" spans="1:10" customFormat="1" x14ac:dyDescent="0.3">
      <c r="A7" s="1" t="s">
        <v>116</v>
      </c>
      <c r="B7" s="1">
        <v>5</v>
      </c>
      <c r="C7" s="1"/>
      <c r="D7" s="1"/>
      <c r="E7" s="1"/>
      <c r="F7" s="1" t="s">
        <v>66</v>
      </c>
      <c r="G7" s="1">
        <v>2472</v>
      </c>
      <c r="H7" s="1"/>
      <c r="I7" s="1"/>
      <c r="J7" s="1"/>
    </row>
    <row r="8" spans="1:10" customFormat="1" x14ac:dyDescent="0.3">
      <c r="A8" s="1" t="s">
        <v>67</v>
      </c>
      <c r="B8" s="1">
        <v>6</v>
      </c>
      <c r="C8" s="1"/>
      <c r="D8" s="1"/>
      <c r="E8" s="1"/>
      <c r="F8" s="1" t="s">
        <v>68</v>
      </c>
      <c r="G8" s="1">
        <v>2473</v>
      </c>
      <c r="H8" s="1"/>
      <c r="I8" s="1"/>
      <c r="J8" s="1"/>
    </row>
    <row r="9" spans="1:10" customFormat="1" x14ac:dyDescent="0.3">
      <c r="A9" s="1" t="s">
        <v>117</v>
      </c>
      <c r="B9" s="1">
        <v>7</v>
      </c>
      <c r="C9" s="1"/>
      <c r="D9" s="1"/>
      <c r="E9" s="1"/>
      <c r="F9" s="1" t="s">
        <v>69</v>
      </c>
      <c r="G9" s="1">
        <v>2504</v>
      </c>
      <c r="H9" s="1"/>
      <c r="I9" s="1"/>
      <c r="J9" s="1"/>
    </row>
    <row r="10" spans="1:10" customFormat="1" x14ac:dyDescent="0.3">
      <c r="A10" s="1" t="s">
        <v>70</v>
      </c>
      <c r="B10" s="1">
        <v>8</v>
      </c>
      <c r="C10" s="1"/>
      <c r="D10" s="1"/>
      <c r="E10" s="1"/>
      <c r="F10" s="1" t="s">
        <v>71</v>
      </c>
      <c r="G10" s="1">
        <v>2507</v>
      </c>
      <c r="H10" s="1"/>
      <c r="I10" s="1"/>
      <c r="J10" s="1"/>
    </row>
    <row r="11" spans="1:10" customFormat="1" x14ac:dyDescent="0.3">
      <c r="A11" s="1" t="s">
        <v>118</v>
      </c>
      <c r="B11" s="1">
        <v>9</v>
      </c>
      <c r="C11" s="1"/>
      <c r="D11" s="1"/>
      <c r="E11" s="1"/>
      <c r="F11" s="1" t="s">
        <v>73</v>
      </c>
      <c r="G11" s="1">
        <v>2509</v>
      </c>
      <c r="H11" s="1"/>
      <c r="I11" s="1"/>
      <c r="J11" s="1"/>
    </row>
    <row r="12" spans="1:10" customFormat="1" x14ac:dyDescent="0.3">
      <c r="A12" s="1" t="s">
        <v>72</v>
      </c>
      <c r="B12" s="1">
        <v>10</v>
      </c>
      <c r="C12" s="1"/>
      <c r="D12" s="1"/>
      <c r="E12" s="1"/>
      <c r="F12" s="1" t="s">
        <v>121</v>
      </c>
      <c r="G12" s="1">
        <v>2535</v>
      </c>
      <c r="H12" s="1"/>
      <c r="I12" s="1"/>
      <c r="J12" s="1"/>
    </row>
    <row r="13" spans="1:10" customFormat="1" x14ac:dyDescent="0.3">
      <c r="A13" s="1" t="s">
        <v>74</v>
      </c>
      <c r="B13" s="1">
        <v>11</v>
      </c>
      <c r="C13" s="1"/>
      <c r="D13" s="1"/>
      <c r="E13" s="1"/>
      <c r="F13" s="1" t="s">
        <v>76</v>
      </c>
      <c r="G13" s="1">
        <v>2536</v>
      </c>
      <c r="H13" s="1"/>
      <c r="I13" s="1"/>
      <c r="J13" s="1"/>
    </row>
    <row r="14" spans="1:10" customFormat="1" x14ac:dyDescent="0.3">
      <c r="A14" s="1" t="s">
        <v>75</v>
      </c>
      <c r="B14" s="1">
        <v>12</v>
      </c>
      <c r="C14" s="1"/>
      <c r="D14" s="1"/>
      <c r="E14" s="1"/>
      <c r="F14" s="1" t="s">
        <v>77</v>
      </c>
      <c r="G14" s="1">
        <v>2537</v>
      </c>
      <c r="H14" s="1"/>
      <c r="I14" s="1"/>
      <c r="J14" s="1"/>
    </row>
    <row r="15" spans="1:10" customFormat="1" x14ac:dyDescent="0.3">
      <c r="A15" s="1"/>
      <c r="B15" s="1"/>
      <c r="C15" s="1"/>
      <c r="D15" s="1"/>
      <c r="E15" s="1"/>
      <c r="F15" s="1" t="s">
        <v>78</v>
      </c>
      <c r="G15" s="1">
        <v>2609</v>
      </c>
      <c r="H15" s="1"/>
      <c r="I15" s="1"/>
      <c r="J15" s="1"/>
    </row>
    <row r="16" spans="1:10" customFormat="1" x14ac:dyDescent="0.3">
      <c r="A16" s="1"/>
      <c r="B16" s="1"/>
      <c r="C16" s="1"/>
      <c r="D16" s="1"/>
      <c r="E16" s="1"/>
      <c r="F16" s="1" t="s">
        <v>79</v>
      </c>
      <c r="G16" s="1">
        <v>2623</v>
      </c>
      <c r="H16" s="1"/>
      <c r="I16" s="1"/>
      <c r="J16" s="1"/>
    </row>
    <row r="17" spans="6:7" customFormat="1" x14ac:dyDescent="0.3">
      <c r="F17" s="1" t="s">
        <v>80</v>
      </c>
      <c r="G17" s="1">
        <v>2627</v>
      </c>
    </row>
    <row r="18" spans="6:7" customFormat="1" x14ac:dyDescent="0.3">
      <c r="F18" s="1" t="s">
        <v>81</v>
      </c>
      <c r="G18" s="1">
        <v>2629</v>
      </c>
    </row>
    <row r="19" spans="6:7" customFormat="1" x14ac:dyDescent="0.3">
      <c r="F19" s="1" t="s">
        <v>82</v>
      </c>
      <c r="G19" s="1">
        <v>2630</v>
      </c>
    </row>
    <row r="20" spans="6:7" customFormat="1" x14ac:dyDescent="0.3">
      <c r="F20" s="1" t="s">
        <v>83</v>
      </c>
      <c r="G20" s="1">
        <v>2631</v>
      </c>
    </row>
    <row r="21" spans="6:7" customFormat="1" x14ac:dyDescent="0.3">
      <c r="F21" s="1" t="s">
        <v>84</v>
      </c>
      <c r="G21" s="1">
        <v>10056</v>
      </c>
    </row>
    <row r="22" spans="6:7" customFormat="1" x14ac:dyDescent="0.3">
      <c r="F22" s="1" t="s">
        <v>85</v>
      </c>
      <c r="G22" s="1">
        <v>10065</v>
      </c>
    </row>
    <row r="23" spans="6:7" customFormat="1" x14ac:dyDescent="0.3">
      <c r="F23" s="1" t="s">
        <v>86</v>
      </c>
      <c r="G23" s="1">
        <v>10066</v>
      </c>
    </row>
    <row r="24" spans="6:7" customFormat="1" x14ac:dyDescent="0.3">
      <c r="F24" s="1" t="s">
        <v>87</v>
      </c>
      <c r="G24" s="1">
        <v>10108</v>
      </c>
    </row>
    <row r="25" spans="6:7" customFormat="1" x14ac:dyDescent="0.3">
      <c r="F25" s="1" t="s">
        <v>120</v>
      </c>
      <c r="G25" s="1">
        <v>10118</v>
      </c>
    </row>
    <row r="26" spans="6:7" customFormat="1" x14ac:dyDescent="0.3">
      <c r="F26" s="1"/>
      <c r="G26" s="1"/>
    </row>
    <row r="27" spans="6:7" customFormat="1" x14ac:dyDescent="0.3">
      <c r="F27" s="1"/>
      <c r="G27" s="1"/>
    </row>
    <row r="28" spans="6:7" customFormat="1" x14ac:dyDescent="0.3">
      <c r="F28" s="1"/>
      <c r="G28" s="1"/>
    </row>
    <row r="29" spans="6:7" customFormat="1" x14ac:dyDescent="0.3">
      <c r="F29" s="1"/>
      <c r="G29" s="1"/>
    </row>
    <row r="30" spans="6:7" customFormat="1" x14ac:dyDescent="0.3">
      <c r="F30" s="1"/>
      <c r="G30" s="1"/>
    </row>
    <row r="31" spans="6:7" customFormat="1" x14ac:dyDescent="0.3"/>
    <row r="32" spans="6:7" customFormat="1" x14ac:dyDescent="0.3">
      <c r="F32" s="1"/>
      <c r="G32" s="1"/>
    </row>
    <row r="33" spans="6:7" customFormat="1" x14ac:dyDescent="0.3">
      <c r="F33" s="1"/>
      <c r="G33" s="1"/>
    </row>
    <row r="38" spans="6:7" x14ac:dyDescent="0.3">
      <c r="F38"/>
      <c r="G38"/>
    </row>
    <row r="39" spans="6:7" x14ac:dyDescent="0.3">
      <c r="F39"/>
      <c r="G39"/>
    </row>
    <row r="40" spans="6:7" customFormat="1" x14ac:dyDescent="0.3"/>
    <row r="41" spans="6:7" customFormat="1" x14ac:dyDescent="0.3"/>
    <row r="42" spans="6:7" customFormat="1" x14ac:dyDescent="0.3"/>
    <row r="43" spans="6:7" customFormat="1" x14ac:dyDescent="0.3"/>
    <row r="44" spans="6:7" customFormat="1" x14ac:dyDescent="0.3"/>
    <row r="45" spans="6:7" customFormat="1" x14ac:dyDescent="0.3"/>
    <row r="46" spans="6:7" customFormat="1" x14ac:dyDescent="0.3"/>
    <row r="47" spans="6:7" customFormat="1" x14ac:dyDescent="0.3"/>
    <row r="48" spans="6:7" customFormat="1" x14ac:dyDescent="0.3"/>
    <row r="49" spans="6:7" customFormat="1" x14ac:dyDescent="0.3"/>
    <row r="50" spans="6:7" customFormat="1" x14ac:dyDescent="0.3"/>
    <row r="51" spans="6:7" customFormat="1" x14ac:dyDescent="0.3"/>
    <row r="52" spans="6:7" customFormat="1" x14ac:dyDescent="0.3"/>
    <row r="53" spans="6:7" customFormat="1" x14ac:dyDescent="0.3"/>
    <row r="54" spans="6:7" customFormat="1" x14ac:dyDescent="0.3"/>
    <row r="55" spans="6:7" customFormat="1" x14ac:dyDescent="0.3"/>
    <row r="56" spans="6:7" customFormat="1" x14ac:dyDescent="0.3"/>
    <row r="57" spans="6:7" customFormat="1" x14ac:dyDescent="0.3"/>
    <row r="58" spans="6:7" customFormat="1" x14ac:dyDescent="0.3"/>
    <row r="59" spans="6:7" customFormat="1" x14ac:dyDescent="0.3"/>
    <row r="60" spans="6:7" customFormat="1" x14ac:dyDescent="0.3"/>
    <row r="61" spans="6:7" customFormat="1" x14ac:dyDescent="0.3">
      <c r="F61" s="1"/>
      <c r="G61" s="1"/>
    </row>
    <row r="62" spans="6:7" customFormat="1" x14ac:dyDescent="0.3">
      <c r="F62" s="1"/>
      <c r="G62" s="1"/>
    </row>
    <row r="71" spans="6:7" x14ac:dyDescent="0.3">
      <c r="F71"/>
      <c r="G71"/>
    </row>
    <row r="73" spans="6:7" customFormat="1" x14ac:dyDescent="0.3">
      <c r="F73" s="1"/>
      <c r="G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tutkimusmenot</vt:lpstr>
      <vt:lpstr>Parametrit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Mari Ketola</cp:lastModifiedBy>
  <dcterms:created xsi:type="dcterms:W3CDTF">2012-03-15T16:02:11Z</dcterms:created>
  <dcterms:modified xsi:type="dcterms:W3CDTF">2019-01-25T16:22:59Z</dcterms:modified>
</cp:coreProperties>
</file>